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defaultThemeVersion="124226"/>
  <mc:AlternateContent xmlns:mc="http://schemas.openxmlformats.org/markup-compatibility/2006">
    <mc:Choice Requires="x15">
      <x15ac:absPath xmlns:x15ac="http://schemas.microsoft.com/office/spreadsheetml/2010/11/ac" url="C:\Users\MMO\Desktop\"/>
    </mc:Choice>
  </mc:AlternateContent>
  <xr:revisionPtr revIDLastSave="0" documentId="8_{AF61D7C3-F38A-40E5-B466-C7D44481B8C7}" xr6:coauthVersionLast="46" xr6:coauthVersionMax="46" xr10:uidLastSave="{00000000-0000-0000-0000-000000000000}"/>
  <bookViews>
    <workbookView xWindow="-120" yWindow="-120" windowWidth="29040" windowHeight="15840" xr2:uid="{00000000-000D-0000-FFFF-FFFF00000000}"/>
  </bookViews>
  <sheets>
    <sheet name="HESAPLAMA" sheetId="1" r:id="rId1"/>
    <sheet name="ÇİZİMLERE EKLENECEK" sheetId="3" r:id="rId2"/>
    <sheet name="Sayfa2" sheetId="2" r:id="rId3"/>
  </sheets>
  <definedNames>
    <definedName name="_xlnm.Print_Area" localSheetId="1">'ÇİZİMLERE EKLENECEK'!$A$1:$A$138</definedName>
    <definedName name="_xlnm.Print_Area" localSheetId="0">HESAPLAMA!$A$2:$AI$100</definedName>
  </definedNames>
  <calcPr calcId="181029"/>
</workbook>
</file>

<file path=xl/calcChain.xml><?xml version="1.0" encoding="utf-8"?>
<calcChain xmlns="http://schemas.openxmlformats.org/spreadsheetml/2006/main">
  <c r="S63" i="1" l="1"/>
  <c r="K44" i="1" l="1"/>
  <c r="Y44" i="1" s="1"/>
  <c r="K35" i="1"/>
  <c r="D84" i="1" s="1"/>
  <c r="K46" i="1"/>
  <c r="Y46" i="1" s="1"/>
  <c r="K47" i="1"/>
  <c r="Y47" i="1" s="1"/>
  <c r="K48" i="1"/>
  <c r="Y48" i="1" s="1"/>
  <c r="K49" i="1"/>
  <c r="Y49" i="1" s="1"/>
  <c r="K50" i="1"/>
  <c r="Y50" i="1" s="1"/>
  <c r="K51" i="1"/>
  <c r="Y51" i="1" s="1"/>
  <c r="K52" i="1"/>
  <c r="Y52" i="1" s="1"/>
  <c r="K53" i="1"/>
  <c r="Y53" i="1" s="1"/>
  <c r="K54" i="1"/>
  <c r="Y54" i="1" s="1"/>
  <c r="K55" i="1"/>
  <c r="Y55" i="1" s="1"/>
  <c r="K45" i="1"/>
  <c r="Y45" i="1" s="1"/>
  <c r="B59" i="1" l="1"/>
  <c r="Y56" i="1"/>
  <c r="D83" i="1" s="1"/>
  <c r="F105" i="1" l="1"/>
  <c r="G94" i="1" s="1"/>
  <c r="I106" i="1"/>
  <c r="D91" i="1" s="1"/>
  <c r="I59" i="1"/>
  <c r="N59" i="1" s="1"/>
</calcChain>
</file>

<file path=xl/sharedStrings.xml><?xml version="1.0" encoding="utf-8"?>
<sst xmlns="http://schemas.openxmlformats.org/spreadsheetml/2006/main" count="184" uniqueCount="162">
  <si>
    <t>YAĞMUR SUYU DEPOLARININ DIN 1989-1:2002-04' E GÖRE BOYUTLANDIRILMASI</t>
  </si>
  <si>
    <t>YAĞMUR SUYU VERİMİ HESABI</t>
  </si>
  <si>
    <r>
      <t xml:space="preserve">E </t>
    </r>
    <r>
      <rPr>
        <sz val="6.5"/>
        <color theme="1"/>
        <rFont val="Times New Roman"/>
        <family val="1"/>
        <charset val="162"/>
      </rPr>
      <t xml:space="preserve">R   </t>
    </r>
    <r>
      <rPr>
        <sz val="11.5"/>
        <color theme="1"/>
        <rFont val="Symbol"/>
        <family val="1"/>
        <charset val="2"/>
      </rPr>
      <t xml:space="preserve">= </t>
    </r>
    <r>
      <rPr>
        <sz val="11.5"/>
        <color theme="1"/>
        <rFont val="Times New Roman"/>
        <family val="1"/>
        <charset val="162"/>
      </rPr>
      <t xml:space="preserve">A </t>
    </r>
    <r>
      <rPr>
        <sz val="6.5"/>
        <color theme="1"/>
        <rFont val="Times New Roman"/>
        <family val="1"/>
        <charset val="162"/>
      </rPr>
      <t xml:space="preserve">A  </t>
    </r>
    <r>
      <rPr>
        <sz val="11.5"/>
        <color theme="1"/>
        <rFont val="Symbol"/>
        <family val="1"/>
        <charset val="2"/>
      </rPr>
      <t>´</t>
    </r>
    <r>
      <rPr>
        <sz val="11.5"/>
        <color theme="1"/>
        <rFont val="Times New Roman"/>
        <family val="1"/>
        <charset val="162"/>
      </rPr>
      <t xml:space="preserve">e </t>
    </r>
    <r>
      <rPr>
        <sz val="11.5"/>
        <color theme="1"/>
        <rFont val="Symbol"/>
        <family val="1"/>
        <charset val="2"/>
      </rPr>
      <t xml:space="preserve">´ </t>
    </r>
    <r>
      <rPr>
        <i/>
        <sz val="11.5"/>
        <color theme="1"/>
        <rFont val="Times New Roman"/>
        <family val="1"/>
        <charset val="162"/>
      </rPr>
      <t>h</t>
    </r>
    <r>
      <rPr>
        <sz val="6.5"/>
        <color theme="1"/>
        <rFont val="Times New Roman"/>
        <family val="1"/>
        <charset val="162"/>
      </rPr>
      <t xml:space="preserve">N  </t>
    </r>
    <r>
      <rPr>
        <sz val="11.5"/>
        <color theme="1"/>
        <rFont val="Symbol"/>
        <family val="1"/>
        <charset val="2"/>
      </rPr>
      <t xml:space="preserve">´ </t>
    </r>
    <r>
      <rPr>
        <i/>
        <sz val="12"/>
        <color theme="1"/>
        <rFont val="Symbol"/>
        <family val="1"/>
        <charset val="2"/>
      </rPr>
      <t>h</t>
    </r>
  </si>
  <si>
    <t>=</t>
  </si>
  <si>
    <t>e</t>
  </si>
  <si>
    <t>ƞ</t>
  </si>
  <si>
    <t>YAĞMUR SUYU VERİMİ</t>
  </si>
  <si>
    <t>ÇATI ALANI</t>
  </si>
  <si>
    <t>(lt./Yıl)</t>
  </si>
  <si>
    <r>
      <t>(m</t>
    </r>
    <r>
      <rPr>
        <vertAlign val="superscript"/>
        <sz val="11"/>
        <color theme="1"/>
        <rFont val="Calibri"/>
        <family val="2"/>
        <charset val="162"/>
        <scheme val="minor"/>
      </rPr>
      <t>2</t>
    </r>
    <r>
      <rPr>
        <sz val="11"/>
        <color theme="1"/>
        <rFont val="Calibri"/>
        <family val="2"/>
        <charset val="162"/>
        <scheme val="minor"/>
      </rPr>
      <t>)</t>
    </r>
  </si>
  <si>
    <t>VERİM KATSAYISI</t>
  </si>
  <si>
    <t>(TABLO-1)</t>
  </si>
  <si>
    <t>HİDROLİK FİLTRE VERİMLİLİĞİ</t>
  </si>
  <si>
    <t>DIN 1989-1: 2002-04'e göre verim katsayısı</t>
  </si>
  <si>
    <t>TABLO-1</t>
  </si>
  <si>
    <r>
      <t>E</t>
    </r>
    <r>
      <rPr>
        <b/>
        <vertAlign val="subscript"/>
        <sz val="11"/>
        <color theme="1"/>
        <rFont val="Times New Roman"/>
        <family val="1"/>
        <charset val="162"/>
      </rPr>
      <t>R</t>
    </r>
  </si>
  <si>
    <r>
      <t>A</t>
    </r>
    <r>
      <rPr>
        <b/>
        <vertAlign val="subscript"/>
        <sz val="11"/>
        <color theme="1"/>
        <rFont val="Calibri"/>
        <family val="2"/>
        <charset val="162"/>
        <scheme val="minor"/>
      </rPr>
      <t>A</t>
    </r>
  </si>
  <si>
    <t>LÜTFEN GEREKLİ BİLGİLERİ GİRİNİZ</t>
  </si>
  <si>
    <t>HİDROLİK FİLTRE VERİMİ</t>
  </si>
  <si>
    <r>
      <t>h</t>
    </r>
    <r>
      <rPr>
        <b/>
        <vertAlign val="subscript"/>
        <sz val="12"/>
        <color theme="1"/>
        <rFont val="Calibri"/>
        <family val="2"/>
        <charset val="162"/>
      </rPr>
      <t>N</t>
    </r>
  </si>
  <si>
    <t>YILLIK YAĞIŞ MİKTARI</t>
  </si>
  <si>
    <r>
      <t>(mm) veya (lt/m</t>
    </r>
    <r>
      <rPr>
        <vertAlign val="superscript"/>
        <sz val="11"/>
        <color theme="1"/>
        <rFont val="Calibri"/>
        <family val="2"/>
        <charset val="162"/>
        <scheme val="minor"/>
      </rPr>
      <t>2</t>
    </r>
    <r>
      <rPr>
        <sz val="11"/>
        <color theme="1"/>
        <rFont val="Calibri"/>
        <family val="2"/>
        <charset val="162"/>
        <scheme val="minor"/>
      </rPr>
      <t>)</t>
    </r>
  </si>
  <si>
    <t>PROSES SUYU GEREKSİNİMLERİ</t>
  </si>
  <si>
    <t>Bireysel hesaplamalar için aşağıdaki gereksinim değerleri sağlanır:</t>
  </si>
  <si>
    <t>Tüketiciler</t>
  </si>
  <si>
    <t>Günlük Kişi Başına Gereksinimler</t>
  </si>
  <si>
    <t>Özel Yıllık Gereksinimler</t>
  </si>
  <si>
    <r>
      <t>Evde tuvaletler</t>
    </r>
    <r>
      <rPr>
        <sz val="10"/>
        <color theme="1"/>
        <rFont val="Arial"/>
        <family val="2"/>
        <charset val="162"/>
      </rPr>
      <t xml:space="preserve"> a</t>
    </r>
  </si>
  <si>
    <t>24 l / kişi x gün</t>
  </si>
  <si>
    <t xml:space="preserve"> </t>
  </si>
  <si>
    <t>12 l / kişi x gün</t>
  </si>
  <si>
    <r>
      <t>Okullardaki tuvaletler</t>
    </r>
    <r>
      <rPr>
        <sz val="10"/>
        <color theme="1"/>
        <rFont val="Arial"/>
        <family val="2"/>
        <charset val="162"/>
      </rPr>
      <t>a</t>
    </r>
  </si>
  <si>
    <t>6 l / kişi x gün</t>
  </si>
  <si>
    <t>1 m2 yeşil alanlardan oluşan kullanışlı bahçe alanı başına bahçe sulaması</t>
  </si>
  <si>
    <t>60 l/m2</t>
  </si>
  <si>
    <t>Nisan-Eylül arasındaki döneminde bitki örtüsü sulama veya yağmurlama miktarları</t>
  </si>
  <si>
    <t>Spor tesisleri için</t>
  </si>
  <si>
    <t>6 ay için toplam miktar</t>
  </si>
  <si>
    <r>
      <t>200 l/m</t>
    </r>
    <r>
      <rPr>
        <sz val="6.5"/>
        <color theme="1"/>
        <rFont val="Arial"/>
        <family val="2"/>
        <charset val="162"/>
      </rPr>
      <t>2</t>
    </r>
  </si>
  <si>
    <r>
      <t>—</t>
    </r>
    <r>
      <rPr>
        <sz val="11"/>
        <color theme="1"/>
        <rFont val="Calibri"/>
        <family val="2"/>
        <charset val="162"/>
        <scheme val="minor"/>
      </rPr>
      <t xml:space="preserve"> Çayır arazisi için</t>
    </r>
  </si>
  <si>
    <t>Hafif toprak</t>
  </si>
  <si>
    <r>
      <t>100 l/m</t>
    </r>
    <r>
      <rPr>
        <sz val="6.5"/>
        <color theme="1"/>
        <rFont val="Arial"/>
        <family val="2"/>
        <charset val="162"/>
      </rPr>
      <t xml:space="preserve">2 </t>
    </r>
    <r>
      <rPr>
        <sz val="10"/>
        <color theme="1"/>
        <rFont val="Arial"/>
        <family val="2"/>
        <charset val="162"/>
      </rPr>
      <t>ila 200 l/m</t>
    </r>
    <r>
      <rPr>
        <sz val="6.5"/>
        <color theme="1"/>
        <rFont val="Arial"/>
        <family val="2"/>
        <charset val="162"/>
      </rPr>
      <t>2</t>
    </r>
  </si>
  <si>
    <t>Ağır toprak</t>
  </si>
  <si>
    <r>
      <t>80 l/m</t>
    </r>
    <r>
      <rPr>
        <sz val="6.5"/>
        <color theme="1"/>
        <rFont val="Arial"/>
        <family val="2"/>
        <charset val="162"/>
      </rPr>
      <t xml:space="preserve">2 </t>
    </r>
    <r>
      <rPr>
        <sz val="10"/>
        <color theme="1"/>
        <rFont val="Arial"/>
        <family val="2"/>
        <charset val="162"/>
      </rPr>
      <t>ila 150 l/m</t>
    </r>
    <r>
      <rPr>
        <sz val="6.5"/>
        <color theme="1"/>
        <rFont val="Arial"/>
        <family val="2"/>
        <charset val="162"/>
      </rPr>
      <t>2</t>
    </r>
  </si>
  <si>
    <r>
      <t xml:space="preserve"> a </t>
    </r>
    <r>
      <rPr>
        <sz val="11"/>
        <color theme="1"/>
        <rFont val="Calibri"/>
        <family val="2"/>
        <charset val="162"/>
        <scheme val="minor"/>
      </rPr>
      <t>Tuvaletler söz konusu olduğunda, genel bir kural olarak yalnızca su tasarrufu sağlayan tesisler bağlanmalıdır, örneğin çift miktarlı sifon sistemleriyle 6 lt Kaplama derecesini artırmak için uygun hidrolik koşullarda 4,5 lt tuvaletler kullanılabilir.</t>
    </r>
  </si>
  <si>
    <t>NOT : Çamaşır makineleri bağlanırsa, günlük kişisel ihtiyaçlar 10 litre artacaktır.</t>
  </si>
  <si>
    <t>Yıllık Proses Suyu Gereksinimlerinin Belirlenmesi</t>
  </si>
  <si>
    <r>
      <t xml:space="preserve">Ofis alanlarında tuvaletler </t>
    </r>
    <r>
      <rPr>
        <sz val="10"/>
        <color theme="1"/>
        <rFont val="Arial"/>
        <family val="2"/>
        <charset val="162"/>
      </rPr>
      <t>a</t>
    </r>
  </si>
  <si>
    <t>KULLANIM YERİ</t>
  </si>
  <si>
    <t>PROSES SUYU İHTİYACI
(lt./Gün)</t>
  </si>
  <si>
    <t>(METOROLOJİ GENEL MÜDÜRLÜĞÜ)</t>
  </si>
  <si>
    <t>x DÖNEM
(365 GÜN)</t>
  </si>
  <si>
    <t>PROSES SUYU 
GEREKSİNİMİ (lt./Yıl)</t>
  </si>
  <si>
    <t>Evde tuvalet</t>
  </si>
  <si>
    <t>Ofis alanında tuvalet</t>
  </si>
  <si>
    <t>Okullarda tuvalet</t>
  </si>
  <si>
    <t>Pisuar</t>
  </si>
  <si>
    <t>Temizlik suyu</t>
  </si>
  <si>
    <t>Çamaşır makinesi</t>
  </si>
  <si>
    <t>Sert topraklı otlaklar için</t>
  </si>
  <si>
    <t>Spor tesisleri</t>
  </si>
  <si>
    <t>Araç Yıkama</t>
  </si>
  <si>
    <t>Bahçe Sulama(m2)</t>
  </si>
  <si>
    <t>Kümes Hayvanları</t>
  </si>
  <si>
    <t>Fabrikalar</t>
  </si>
  <si>
    <t>Hastahaneler(Çamaşırhane ile birlikte)</t>
  </si>
  <si>
    <t>- Her Yatak İçin</t>
  </si>
  <si>
    <t>- Görev Başındakiler İçin</t>
  </si>
  <si>
    <t>- Hemşireler (Lojman ihtiyacı ile birlikte)</t>
  </si>
  <si>
    <r>
      <t>x KİŞİ SAYISI -  m</t>
    </r>
    <r>
      <rPr>
        <b/>
        <vertAlign val="superscript"/>
        <sz val="11"/>
        <color theme="1"/>
        <rFont val="Calibri"/>
        <family val="2"/>
        <charset val="162"/>
        <scheme val="minor"/>
      </rPr>
      <t xml:space="preserve">2 </t>
    </r>
    <r>
      <rPr>
        <b/>
        <sz val="11"/>
        <color theme="1"/>
        <rFont val="Calibri"/>
        <family val="2"/>
        <charset val="162"/>
        <scheme val="minor"/>
      </rPr>
      <t xml:space="preserve"> - Araç Sayısı Vs…</t>
    </r>
  </si>
  <si>
    <t>&gt;</t>
  </si>
  <si>
    <t>Yukaridaki not bilgi amaçlıdır.</t>
  </si>
  <si>
    <t>YAĞMUR SUYU DEPOLARININ DIN 1989-1:2002-04' E GÖRE KULLANIŞLI HACİM HESABI</t>
  </si>
  <si>
    <r>
      <t>v</t>
    </r>
    <r>
      <rPr>
        <b/>
        <vertAlign val="subscript"/>
        <sz val="16"/>
        <color theme="1"/>
        <rFont val="Calibri"/>
        <family val="2"/>
        <charset val="162"/>
        <scheme val="minor"/>
      </rPr>
      <t>n</t>
    </r>
    <r>
      <rPr>
        <b/>
        <sz val="16"/>
        <color theme="1"/>
        <rFont val="Calibri"/>
        <family val="2"/>
        <charset val="162"/>
        <scheme val="minor"/>
      </rPr>
      <t xml:space="preserve"> :</t>
    </r>
    <r>
      <rPr>
        <sz val="16"/>
        <color theme="1"/>
        <rFont val="Calibri"/>
        <family val="2"/>
        <charset val="162"/>
        <scheme val="minor"/>
      </rPr>
      <t xml:space="preserve"> Faydalı hacim</t>
    </r>
  </si>
  <si>
    <r>
      <t>BW</t>
    </r>
    <r>
      <rPr>
        <b/>
        <i/>
        <vertAlign val="subscript"/>
        <sz val="16"/>
        <color theme="1"/>
        <rFont val="Calibri"/>
        <family val="2"/>
        <charset val="162"/>
        <scheme val="minor"/>
      </rPr>
      <t>a</t>
    </r>
    <r>
      <rPr>
        <b/>
        <sz val="16"/>
        <color theme="1"/>
        <rFont val="Calibri"/>
        <family val="2"/>
        <charset val="162"/>
        <scheme val="minor"/>
      </rPr>
      <t xml:space="preserve"> : </t>
    </r>
    <r>
      <rPr>
        <sz val="16"/>
        <color theme="1"/>
        <rFont val="Calibri"/>
        <family val="2"/>
        <charset val="162"/>
        <scheme val="minor"/>
      </rPr>
      <t>Yıllık proses suyu gereksinimleri</t>
    </r>
  </si>
  <si>
    <r>
      <t>E</t>
    </r>
    <r>
      <rPr>
        <b/>
        <i/>
        <vertAlign val="subscript"/>
        <sz val="16"/>
        <color theme="1"/>
        <rFont val="Calibri"/>
        <family val="2"/>
        <charset val="162"/>
        <scheme val="minor"/>
      </rPr>
      <t>R</t>
    </r>
    <r>
      <rPr>
        <b/>
        <sz val="16"/>
        <color theme="1"/>
        <rFont val="Calibri"/>
        <family val="2"/>
        <charset val="162"/>
        <scheme val="minor"/>
      </rPr>
      <t xml:space="preserve"> : </t>
    </r>
    <r>
      <rPr>
        <sz val="16"/>
        <color theme="1"/>
        <rFont val="Calibri"/>
        <family val="2"/>
        <charset val="162"/>
        <scheme val="minor"/>
      </rPr>
      <t>Yılda litre cinsinden yağmur suyu verimi (l/a)</t>
    </r>
  </si>
  <si>
    <t>(1)</t>
  </si>
  <si>
    <t xml:space="preserve">(2)       TOPLAM PROSES SUYU YILLIK GEREKSİNİMİ (lt/Yıl)  </t>
  </si>
  <si>
    <t>(2)</t>
  </si>
  <si>
    <t>Proses suyu gereksinimleri yıllık yağmur suyu verimi ile karşılaştırılmalıdır; belirlenen daha küçük değer, süreçteki faydalı</t>
  </si>
  <si>
    <t>FAYDALI HACİM</t>
  </si>
  <si>
    <t xml:space="preserve">hacmin boyutlandırılması  için kullanılacaktır. </t>
  </si>
  <si>
    <t>Belirlenen bu küçük değerin % 6' sının yeterli kullanışlı hacim olduğu varsayılacaktır.</t>
  </si>
  <si>
    <t xml:space="preserve">Yağmursuyu verimi optimum şekilde kullanılacak veya 3 hafta proses suyu dolu bir rezervuar olduğunda kullanılabilir </t>
  </si>
  <si>
    <t>hacmin bu boyutlandırılmasıyla hazır tutulacaktır.</t>
  </si>
  <si>
    <r>
      <t>v</t>
    </r>
    <r>
      <rPr>
        <b/>
        <vertAlign val="subscript"/>
        <sz val="16"/>
        <color theme="1"/>
        <rFont val="Calibri"/>
        <family val="2"/>
        <charset val="162"/>
        <scheme val="minor"/>
      </rPr>
      <t>n</t>
    </r>
    <r>
      <rPr>
        <b/>
        <sz val="16"/>
        <color theme="1"/>
        <rFont val="Calibri"/>
        <family val="2"/>
        <charset val="162"/>
        <scheme val="minor"/>
      </rPr>
      <t xml:space="preserve"> :</t>
    </r>
    <r>
      <rPr>
        <sz val="16"/>
        <color theme="1"/>
        <rFont val="Calibri"/>
        <family val="2"/>
        <charset val="162"/>
        <scheme val="minor"/>
      </rPr>
      <t xml:space="preserve"> </t>
    </r>
  </si>
  <si>
    <t>Yıllık proses suyu gereksinimlerine göre seçilecek depo hacmi</t>
  </si>
  <si>
    <t>Yılda litre cinsinden yağmur suyu verimine göre seçilecek depo hacmi</t>
  </si>
  <si>
    <t>SEÇİLMESİ GEREKEN DEPO HACMİ</t>
  </si>
  <si>
    <t>TON</t>
  </si>
  <si>
    <t>Vn =</t>
  </si>
  <si>
    <t>Ton seçilmesi daha uygun olacaktır.</t>
  </si>
  <si>
    <t>Eğer depo koyulabilmesi için uygun yer varsa Eskişehir için</t>
  </si>
  <si>
    <r>
      <t>Ancak yeterli yer olmaması durumunda küçük çıkan V</t>
    </r>
    <r>
      <rPr>
        <b/>
        <vertAlign val="subscript"/>
        <sz val="16"/>
        <color theme="1"/>
        <rFont val="Calibri"/>
        <family val="2"/>
        <scheme val="minor"/>
      </rPr>
      <t>n</t>
    </r>
    <r>
      <rPr>
        <b/>
        <sz val="16"/>
        <color theme="1"/>
        <rFont val="Calibri"/>
        <family val="2"/>
        <scheme val="minor"/>
      </rPr>
      <t xml:space="preserve"> seçilebilir.</t>
    </r>
  </si>
  <si>
    <t>gün alınmıştır. Uygulamada farklılık gösterebilir.</t>
  </si>
  <si>
    <t xml:space="preserve">NOT: Bahçe sulama 6 ay boyunca her gün sulama yapılacağı düşünülerek </t>
  </si>
  <si>
    <t>Filtrasyon ve Arıtım</t>
  </si>
  <si>
    <t>Filtrasyon sisteminde kullanılacak olan filtre şu özellikleri taşımalıdır:</t>
  </si>
  <si>
    <t>a. Suya ve hava şartlarına karşı dayanıklı olmalıdır.</t>
  </si>
  <si>
    <t>b. Bakım/onarım işleri açısından sökülebilir olmalı ve kolay erişim imkanına sahip olmalıdır.</t>
  </si>
  <si>
    <t>c. En azından %90 kadar filtrasyon verimi sağlamalıdır.</t>
  </si>
  <si>
    <t>d. 1,25 mm’den büyük katıların geçişine izin vermeyecek bir tasarıma sahip olmalıdır.</t>
  </si>
  <si>
    <t>Ayrıca, yüzen katıların da sisteme girişini engellemeli ve depo girişinde enerji kırıcı vazifesi görmelidir.</t>
  </si>
  <si>
    <t>Uygun olduğu durumlarda, su yüzeyinin genellikle 100-150 mm altında duran, yüzen bir çıkış yapısı kullanılmalıdır. Bunun mümkün olmadığı durumlarda, depo tabanından yaklaşık 150 mm yukarıda bir sabit çıkış yapısı kullanılmalıdır.</t>
  </si>
  <si>
    <t>Depolama</t>
  </si>
  <si>
    <t xml:space="preserve">Yağmursuyu hasat sistemi, depolama amacıyla en az bir adet tank içermelidir. Bu tank yerüstü veya yeraltı tankı olarak tasarlanabilir. Bütün tanklar alana uygun olarak tasarlanmalıdır. Tanklar prefabrik olabilir. Tanklar, sızdırmaz olarak inşa edilmeli ve mikrobiyal gelişimi engelleyecek tasarımlar yapılmalı/malzemeler kullanılmalıdır. </t>
  </si>
  <si>
    <t>Tek başına kullanılan veya daha fazla kapasite sağlamak amacıyla birbirine bağlı olarak çalıştırılan bütün tanklar ve sarnıçlarda, su yaşının artmasına izin verilmemelidir. Boru hatları tasarlanırken bu hususa dikkat edilmelidir.</t>
  </si>
  <si>
    <t>Tankların yaşam alanlarına veya hassas noktalara konulması durumunda su sızıntısı riskine karşı bent, ek drenaj sistemleri veya drenaj pompaları kullanılmalıdır.</t>
  </si>
  <si>
    <t>Tankların yerleri belirlenirken tanklara binecek yükler göz önünde bulundurulmalıdır.</t>
  </si>
  <si>
    <t>Donma, ısınma ve alg patlaması gibi riskleri en aza indirmek amacıyla yerüstü tanklar ve sarnıçlar opak olmalı ve 0°C’nin altı ve 20°C’nin üstündeki sıcaklıklara maruz kaldıkları yerlerde yalıtım tedbirleri alınmalıdır.</t>
  </si>
  <si>
    <t>Dolu Savak ve Drenaj</t>
  </si>
  <si>
    <t>Şiddetli yağışlarda suyun fazlasını tahliye etmek amacıyla tanklarda ve sarnıçlarda bir taşma savağı (dolu savak) teşkil edilmelidir. Taşma savağı, geri tepmeleri önlemeli ve sisteme haşere girişini önlemelidir. Yerüstünde yapılan tanklar ve sarnıçlarda taşma savağı önüne ızgara konulmalıdır.</t>
  </si>
  <si>
    <t xml:space="preserve">Taşma savağından sonra kullanılan çıkış borusu, en azından giriş borusu ile aynı kapasitede olacak şekilde boyutlandırılmalıdır. </t>
  </si>
  <si>
    <t>Taşma savağı, zemin şartları müsait olduğunda yeraltına sızdırılmalı, bu mümkün değilse yağmursuyu toplama sistemine deşarj edilmelidir.</t>
  </si>
  <si>
    <t xml:space="preserve">Yağmursuyu toplama sistemine deşarj edilen taşma savaklarında geri tepmeleri önlemek amacıyla taşmayı önleyecek, TS EN 13564’e uyumlu vanalar kullanılmalıdır. </t>
  </si>
  <si>
    <t xml:space="preserve">Taşma savağının kullanılma sıklığı, tank boyutu ve toplanan su miktarının ihtiyaca oranına bağlı bir fonksiyondur. Genel olarak, yüzen katıların birikmesini engellemek amacıyla taşma savaklarının belirli aralıklarla kullanılması istenir. </t>
  </si>
  <si>
    <t>Sistem parçaları, tasarlandıkları şekilde kullanıldıklarında donmadan etkilenmeyecek veya 
tehlikeye atmayacak şekilde binaların içine planlanacak ve yerleştirilecektir</t>
  </si>
  <si>
    <t>Pompa Seçimi ve Kurulumu</t>
  </si>
  <si>
    <t>Kararlı bir karakteristik eğriye sahip santrifüj pompalar tercih olarak kullanılacaktır.</t>
  </si>
  <si>
    <t>Pompa yağmur suyu rezervuarının dışına kurulacaksa kendine ait emme mekanizmasına sahip bir pompa kullanılmalıdır. Pompaya giden emiş hattı, sürekli artacak şekilde döşenmelidir.</t>
  </si>
  <si>
    <t>Kurulum yeri olarak donmayan, iyi havalandırılan bir oda seçilmelidir.</t>
  </si>
  <si>
    <t>Su kolonunun parçalanmasını önlemek için pompanın emiş hattında bir geri akış önleme valfi bulunacaktır. Geri akış önleme valfini değiştirmek için pompanın basınç hattına bir kapatma valfi sağlanmalıdır. Giriş işlemleri için pompanın önünde ayrıca bir kapatma valfi bulunacaktır.</t>
  </si>
  <si>
    <t>Yağmur Suyu Rezervuarı Dışındaki Pompalar</t>
  </si>
  <si>
    <t>Yağmur Suyu Rezervuarı İçerisindeki Pompalar</t>
  </si>
  <si>
    <t>Pompa Kontrol Ünitesi</t>
  </si>
  <si>
    <t>Pompalar, su eksikliğine karşı korunmalıdır (kuru çalıştırma koruması). Pompa motoru, termal veya elektriksel olarak aşırı yüklenmeye karşı korunmalıdır. Kontrol ünitesinin manuel olarak çalıştırılması mümkün olmalıdır.TSE standartlarına uyulmalıdır.</t>
  </si>
  <si>
    <t>Sistem Kontrol Birimi</t>
  </si>
  <si>
    <t xml:space="preserve"> Ek besleme sisteminin kontrolü</t>
  </si>
  <si>
    <t xml:space="preserve"> Dolum seviyesinin ölçülmesi</t>
  </si>
  <si>
    <t xml:space="preserve"> Taşma izleme</t>
  </si>
  <si>
    <t xml:space="preserve"> Arıza mesajı</t>
  </si>
  <si>
    <t xml:space="preserve"> Pompa kontrolü</t>
  </si>
  <si>
    <t xml:space="preserve"> Tüketim ölçümü</t>
  </si>
  <si>
    <t xml:space="preserve"> Veri kaydı</t>
  </si>
  <si>
    <t xml:space="preserve"> Bina kontrol istasyonu teknolojisi</t>
  </si>
  <si>
    <t>Sistem kontrol ünitesi, yağmur suyu toplama sisteminin işleyişini otomatik olarak kontrol eder 
ve sonuç olarak tedarik güvenilirliğini sağlar. Kontrol ve izleme için standartlaştırılmış cihazlar kullanılacaktır. Sistem kontrol birimleri aşağıdaki işlevleri içerebilir:</t>
  </si>
  <si>
    <t>İlgili işletim durumları kontrol ünitesinde gösterilmelidir. Yağmur suyu rezervuarının doluluk seviyesi izlenmeli ve görüntülenebilmelidir. Yağmur suyu rezervuarındaki minimum su hacmine ulaşıldığında, ek besleme sistemi, ek olarak mümkün olduğunca az su beslenecek şekilde kontrol edilecektir. Arızalar, arıza mesajları ile gösterilecektir. Arıza mesajını belirtmek için, kullanım alanına bağlı olarak potansiyelsiz bir çıkış mevcut olmalıdır.</t>
  </si>
  <si>
    <t>Havalandırma ve Havalandırma Hatları</t>
  </si>
  <si>
    <t>Yağmur suyu rezervuarları için havalandırma ve havalandırma hatları, yüzey suyu, yapraklar, çöpler veya küçük canlıların rezervuara giremeyecek şekilde düzenlenecektir.</t>
  </si>
  <si>
    <t>Kanalizasyon ve kanalizasyon hatlarındaki taşma hatlarında koku tutucular bulunacaktır; küçük canlıların ve kanalizasyon gazlarının nüfuzu da aynı şekilde önlenmelidir. Küçük yaratıkları engelleyen koku tuzakları kurulacak. Yer üstü sızıntı sistemine bir taşma ünitesi bağlanırsa, kirliliğe ve küçük canlıların nüfuz etmesine karşı koruma için bir "kurbağa kanadı" sağlanacaktır. Monte edilen parçaların enine kesitin daralmasına neden olmasına izin verilmez.</t>
  </si>
  <si>
    <t>Taşma hatları, rezervuardaki pislikler dışarı çıkacak şekilde eklenecektir. Birden fazla rezervuar kullanıldığında, rezervuarda girişle birlikte bir taşma hattı sağlanacaktır.</t>
  </si>
  <si>
    <t>Proses Suyu Hatları</t>
  </si>
  <si>
    <t>Proses suyu hatlarında donmaya karşı uygun bir şekilde yalıtılmalıdır.</t>
  </si>
  <si>
    <t>Proses suyu hatları, açık ve kalıcı olarak etiketlenecektir.</t>
  </si>
  <si>
    <t>Proses suyu hatları "Proses Suyu" veya "Yağmur Suyu" veya "İçme Suyu Değildir" ibaresi ile etiketlenecektir.</t>
  </si>
  <si>
    <t>Etiketleme</t>
  </si>
  <si>
    <t>Evin içme suyu girişinin yakınına veya binanın su sayacına aşağıdaki uyarı levhası 
yerleştirilmelidir:</t>
  </si>
  <si>
    <t xml:space="preserve">Dikkat!
Bu binada yağmur suyu toplama sistemi kurulmuştur.
Çapraz bağlantılara izin verilmez.
</t>
  </si>
  <si>
    <t>Taşan Suyun Sızıntısı</t>
  </si>
  <si>
    <t xml:space="preserve">Sızıntı sistemine başka hiçbir alan doğrudan boşaltılmamışsa ve kanalizasyon sistemine bağlı 
değilse, yağmur suyu rezervuarının taşma hattı için geri akış korumasına gerek yoktur. Taşma hattı bir oluklu sızıntı sistemine bağlandığında, küçük canlılara (sifon, fare koruması, kurbağa kanadı) karşı bir engelleme ünitesi sağlanacaktır. Metalik olmayan çatı alanlarında besleme </t>
  </si>
  <si>
    <t xml:space="preserve">Mevcut toprak koşulları yağmur suyu sızıntısına izin veriyorsa, rezervuardan taşan su sızıntıya 
(şaft, hendek, çukur veya çukur-hendek) maruz bırakılmalıdır. </t>
  </si>
  <si>
    <t>Yağmur suyu toplama sistemlerinde muayene ve bakım çalışmaları, Tablo 1'de belirtilen zaman aralıklarında operatör veya bir teknisyen tarafından yapılmalıdır ve sistemler, Tablo 1'de listelenen sistem parçaları açısından incelenmeli veya bakımı yapılmalıdır.</t>
  </si>
  <si>
    <t>Tablo 1 - Muayene ve Bakım Önlemleri</t>
  </si>
  <si>
    <t>Daha uzun veya daha kısa zaman aralıkları, özel sistem ve operasyonla ilgili kısıtlamalardan kaynaklanabilir. Ayrıca imalatçıların işletme ve bakım ile ilgili bilgilerine de uyulmalıdır.</t>
  </si>
  <si>
    <t>Denetimler, sistemin operatörü tarafından yapılabilir.</t>
  </si>
  <si>
    <t>Bakım ve onarımlar teknisyenler tarafından yapılacaktır.</t>
  </si>
  <si>
    <t>Tank ve depolarda askıda katıların birikimini engellemek amacıyla, toplanan su sisteme girmeden önce filtrasyon yapılmalı ve bu amaçla toplama borusuna bir filtre yerleştirilmelidir.</t>
  </si>
  <si>
    <t>Filtre sistemleri, kolay erişilebilecek şekilde kurulacaktır. Filtrenin kalıcı bir şekilde çalışmasını sağlamak için kolay incelenmeli ve temizliği mümkün olmalıdır</t>
  </si>
  <si>
    <t>Proses suyu pompaları, yağmur suyu toplama sistemi için sürekli operasyonel güvenilirlik sağlanacak şekilde tasarlanacak, çalıştırılacak ve bakımı yapılacaktır. Tedarik güvenilirliğine ve hidrolik sisteme bağlı olarak, bir pompanın mı yoksa çok pompalı sistemin mi kullanılması gerektiğine karar verilmesi gerekir. 
Not - Tek ve iki aileli evlerde kural olarak bir pompa yeterlidir.</t>
  </si>
  <si>
    <t>Pompanın kurulum yerine bağlı olarak, pompanın kusursuz çalışması için gerekli olan minimum su seviyesi muhafaza edilmelidir. Tortu veya pisliğin emilmesine izin verilmez. Üreticinin pompanın daldırma derinliği ile ilgili bilgilerine uyulacaktır. Yağmur suyu rezervuarının içindeki pompalara, örn. bakım için. Pompanın basınç hattına bir geri akış önleme cihazı eklenecektir. Geri akış önleme cihazını değiştirmek için pompanın basınç hattına bir kapatma valfi sağlanmalıdır.</t>
  </si>
  <si>
    <t>Kontrol ünitesi, gereksinimlere göre pompayı açıp kapatmalıdır. Bu süreçte, uygun önlemlerle basınç vuruntuları ve titreşim değişiminden kaçınılmalıdır.</t>
  </si>
  <si>
    <t>DİKKAT : PROJE ÇİZİMLERİNE EKLENMESİ GEREKLİ YAZILAR ALTTAKİ SEKMEDE MEVCUTTUR. LÜTFEN EKLEMEYİ UNUTMAYINIZ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</si>
</sst>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2"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b/>
      <sz val="12"/>
      <color theme="1"/>
      <name val="Calibri"/>
      <family val="2"/>
      <charset val="162"/>
    </font>
    <font>
      <b/>
      <vertAlign val="subscript"/>
      <sz val="12"/>
      <color theme="1"/>
      <name val="Calibri"/>
      <family val="2"/>
      <charset val="162"/>
    </font>
    <font>
      <sz val="12"/>
      <color theme="1"/>
      <name val="Calibri"/>
      <family val="2"/>
      <scheme val="minor"/>
    </font>
    <font>
      <b/>
      <sz val="14"/>
      <color theme="1"/>
      <name val="Calibri"/>
      <family val="2"/>
      <charset val="162"/>
      <scheme val="minor"/>
    </font>
    <font>
      <b/>
      <sz val="18"/>
      <color theme="1"/>
      <name val="Calibri"/>
      <family val="2"/>
      <charset val="162"/>
      <scheme val="minor"/>
    </font>
    <font>
      <sz val="11.5"/>
      <color theme="1"/>
      <name val="Times New Roman"/>
      <family val="1"/>
      <charset val="162"/>
    </font>
    <font>
      <sz val="6.5"/>
      <color theme="1"/>
      <name val="Times New Roman"/>
      <family val="1"/>
      <charset val="162"/>
    </font>
    <font>
      <sz val="11.5"/>
      <color theme="1"/>
      <name val="Symbol"/>
      <family val="1"/>
      <charset val="2"/>
    </font>
    <font>
      <i/>
      <sz val="11.5"/>
      <color theme="1"/>
      <name val="Times New Roman"/>
      <family val="1"/>
      <charset val="162"/>
    </font>
    <font>
      <i/>
      <sz val="12"/>
      <color theme="1"/>
      <name val="Symbol"/>
      <family val="1"/>
      <charset val="2"/>
    </font>
    <font>
      <b/>
      <sz val="11"/>
      <color theme="1"/>
      <name val="Calibri"/>
      <family val="2"/>
      <charset val="162"/>
      <scheme val="minor"/>
    </font>
    <font>
      <b/>
      <sz val="12"/>
      <color theme="1"/>
      <name val="Calibri"/>
      <family val="2"/>
      <charset val="162"/>
      <scheme val="minor"/>
    </font>
    <font>
      <b/>
      <sz val="16"/>
      <color theme="1"/>
      <name val="Calibri"/>
      <family val="2"/>
      <charset val="162"/>
      <scheme val="minor"/>
    </font>
    <font>
      <vertAlign val="superscript"/>
      <sz val="11"/>
      <color theme="1"/>
      <name val="Calibri"/>
      <family val="2"/>
      <charset val="162"/>
      <scheme val="minor"/>
    </font>
    <font>
      <b/>
      <vertAlign val="subscript"/>
      <sz val="11"/>
      <color theme="1"/>
      <name val="Times New Roman"/>
      <family val="1"/>
      <charset val="162"/>
    </font>
    <font>
      <b/>
      <vertAlign val="subscript"/>
      <sz val="11"/>
      <color theme="1"/>
      <name val="Calibri"/>
      <family val="2"/>
      <charset val="162"/>
      <scheme val="minor"/>
    </font>
    <font>
      <sz val="10"/>
      <color theme="1"/>
      <name val="Arial"/>
      <family val="2"/>
      <charset val="162"/>
    </font>
    <font>
      <sz val="6.5"/>
      <color theme="1"/>
      <name val="Arial"/>
      <family val="2"/>
      <charset val="162"/>
    </font>
    <font>
      <b/>
      <vertAlign val="superscript"/>
      <sz val="11"/>
      <color theme="1"/>
      <name val="Calibri"/>
      <family val="2"/>
      <charset val="162"/>
      <scheme val="minor"/>
    </font>
    <font>
      <sz val="8"/>
      <color theme="1"/>
      <name val="Calibri"/>
      <family val="2"/>
      <scheme val="minor"/>
    </font>
    <font>
      <sz val="11"/>
      <color theme="0"/>
      <name val="Calibri"/>
      <family val="2"/>
      <scheme val="minor"/>
    </font>
    <font>
      <sz val="16"/>
      <color theme="1"/>
      <name val="Calibri"/>
      <family val="2"/>
      <scheme val="minor"/>
    </font>
    <font>
      <b/>
      <vertAlign val="subscript"/>
      <sz val="16"/>
      <color theme="1"/>
      <name val="Calibri"/>
      <family val="2"/>
      <charset val="162"/>
      <scheme val="minor"/>
    </font>
    <font>
      <sz val="16"/>
      <color theme="1"/>
      <name val="Calibri"/>
      <family val="2"/>
      <charset val="162"/>
      <scheme val="minor"/>
    </font>
    <font>
      <b/>
      <i/>
      <sz val="16"/>
      <color theme="1"/>
      <name val="Calibri"/>
      <family val="2"/>
      <charset val="162"/>
      <scheme val="minor"/>
    </font>
    <font>
      <b/>
      <i/>
      <vertAlign val="subscript"/>
      <sz val="16"/>
      <color theme="1"/>
      <name val="Calibri"/>
      <family val="2"/>
      <charset val="162"/>
      <scheme val="minor"/>
    </font>
    <font>
      <sz val="18"/>
      <color theme="1"/>
      <name val="Calibri"/>
      <family val="2"/>
      <scheme val="minor"/>
    </font>
    <font>
      <b/>
      <sz val="26"/>
      <color theme="1"/>
      <name val="Calibri"/>
      <family val="2"/>
      <charset val="162"/>
      <scheme val="minor"/>
    </font>
    <font>
      <b/>
      <sz val="16"/>
      <color theme="1"/>
      <name val="Calibri"/>
      <family val="2"/>
      <scheme val="minor"/>
    </font>
    <font>
      <b/>
      <vertAlign val="subscript"/>
      <sz val="16"/>
      <color theme="1"/>
      <name val="Calibri"/>
      <family val="2"/>
      <scheme val="minor"/>
    </font>
    <font>
      <b/>
      <sz val="15"/>
      <color theme="1"/>
      <name val="Calibri"/>
      <family val="2"/>
      <scheme val="minor"/>
    </font>
    <font>
      <b/>
      <sz val="12"/>
      <color theme="1"/>
      <name val="Times New Roman"/>
      <family val="1"/>
      <charset val="162"/>
    </font>
    <font>
      <sz val="12"/>
      <color theme="1"/>
      <name val="Times New Roman"/>
      <family val="1"/>
      <charset val="162"/>
    </font>
    <font>
      <sz val="11"/>
      <color theme="1"/>
      <name val="Times New Roman"/>
      <family val="1"/>
      <charset val="162"/>
    </font>
    <font>
      <sz val="12"/>
      <color rgb="FF202124"/>
      <name val="Times New Roman"/>
      <family val="1"/>
      <charset val="162"/>
    </font>
    <font>
      <b/>
      <sz val="12"/>
      <color rgb="FF202124"/>
      <name val="Times New Roman"/>
      <family val="1"/>
      <charset val="162"/>
    </font>
    <font>
      <b/>
      <sz val="18"/>
      <color rgb="FF202124"/>
      <name val="Times New Roman"/>
      <family val="1"/>
      <charset val="162"/>
    </font>
    <font>
      <b/>
      <i/>
      <u val="double"/>
      <sz val="14"/>
      <color rgb="FFFF0000"/>
      <name val="Calibri"/>
      <family val="2"/>
      <charset val="162"/>
      <scheme val="minor"/>
    </font>
    <font>
      <u val="double"/>
      <sz val="11"/>
      <color theme="1"/>
      <name val="Calibri"/>
      <family val="2"/>
      <scheme val="minor"/>
    </font>
  </fonts>
  <fills count="4">
    <fill>
      <patternFill patternType="none"/>
    </fill>
    <fill>
      <patternFill patternType="gray125"/>
    </fill>
    <fill>
      <patternFill patternType="solid">
        <fgColor rgb="FF00FF00"/>
        <bgColor indexed="64"/>
      </patternFill>
    </fill>
    <fill>
      <patternFill patternType="solid">
        <fgColor rgb="FFFFFF00"/>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diagonal/>
    </border>
    <border>
      <left style="thick">
        <color rgb="FF000000"/>
      </left>
      <right style="medium">
        <color rgb="FF000000"/>
      </right>
      <top/>
      <bottom style="thick">
        <color rgb="FF000000"/>
      </bottom>
      <diagonal/>
    </border>
    <border>
      <left/>
      <right style="medium">
        <color rgb="FF000000"/>
      </right>
      <top/>
      <bottom/>
      <diagonal/>
    </border>
    <border>
      <left style="thick">
        <color rgb="FF000000"/>
      </left>
      <right/>
      <top/>
      <bottom style="thick">
        <color rgb="FF000000"/>
      </bottom>
      <diagonal/>
    </border>
    <border>
      <left/>
      <right style="medium">
        <color rgb="FF000000"/>
      </right>
      <top/>
      <bottom style="thick">
        <color rgb="FF000000"/>
      </bottom>
      <diagonal/>
    </border>
    <border>
      <left/>
      <right style="thick">
        <color rgb="FF000000"/>
      </right>
      <top/>
      <bottom style="thick">
        <color rgb="FF000000"/>
      </bottom>
      <diagonal/>
    </border>
    <border>
      <left style="thick">
        <color rgb="FF000000"/>
      </left>
      <right style="medium">
        <color rgb="FF000000"/>
      </right>
      <top/>
      <bottom style="medium">
        <color rgb="FF000000"/>
      </bottom>
      <diagonal/>
    </border>
    <border>
      <left style="thick">
        <color rgb="FF000000"/>
      </left>
      <right/>
      <top/>
      <bottom style="medium">
        <color rgb="FF000000"/>
      </bottom>
      <diagonal/>
    </border>
    <border>
      <left/>
      <right style="medium">
        <color rgb="FF000000"/>
      </right>
      <top/>
      <bottom style="medium">
        <color rgb="FF000000"/>
      </bottom>
      <diagonal/>
    </border>
    <border>
      <left/>
      <right style="thick">
        <color rgb="FF000000"/>
      </right>
      <top/>
      <bottom style="medium">
        <color rgb="FF000000"/>
      </bottom>
      <diagonal/>
    </border>
    <border>
      <left/>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thick">
        <color rgb="FF000000"/>
      </bottom>
      <diagonal/>
    </border>
    <border>
      <left style="medium">
        <color rgb="FF000000"/>
      </left>
      <right style="thick">
        <color rgb="FF000000"/>
      </right>
      <top/>
      <bottom/>
      <diagonal/>
    </border>
    <border>
      <left style="medium">
        <color rgb="FF000000"/>
      </left>
      <right style="thick">
        <color rgb="FF000000"/>
      </right>
      <top/>
      <bottom style="thick">
        <color rgb="FF000000"/>
      </bottom>
      <diagonal/>
    </border>
    <border>
      <left style="thick">
        <color rgb="FF000000"/>
      </left>
      <right/>
      <top style="thick">
        <color rgb="FF000000"/>
      </top>
      <bottom style="medium">
        <color rgb="FF000000"/>
      </bottom>
      <diagonal/>
    </border>
    <border>
      <left/>
      <right style="medium">
        <color rgb="FF000000"/>
      </right>
      <top style="thick">
        <color rgb="FF000000"/>
      </top>
      <bottom style="medium">
        <color rgb="FF000000"/>
      </bottom>
      <diagonal/>
    </border>
    <border>
      <left style="thick">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ck">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thick">
        <color rgb="FF000000"/>
      </right>
      <top style="medium">
        <color rgb="FF000000"/>
      </top>
      <bottom/>
      <diagonal/>
    </border>
    <border>
      <left style="medium">
        <color rgb="FF000000"/>
      </left>
      <right style="thick">
        <color rgb="FF000000"/>
      </right>
      <top/>
      <bottom style="medium">
        <color rgb="FF000000"/>
      </bottom>
      <diagonal/>
    </border>
    <border>
      <left style="thick">
        <color rgb="FF000000"/>
      </left>
      <right style="medium">
        <color rgb="FF000000"/>
      </right>
      <top style="medium">
        <color rgb="FF000000"/>
      </top>
      <bottom/>
      <diagonal/>
    </border>
    <border>
      <left style="thick">
        <color rgb="FF000000"/>
      </left>
      <right/>
      <top style="medium">
        <color rgb="FF000000"/>
      </top>
      <bottom style="thick">
        <color rgb="FF000000"/>
      </bottom>
      <diagonal/>
    </border>
    <border>
      <left/>
      <right/>
      <top style="medium">
        <color rgb="FF000000"/>
      </top>
      <bottom style="thick">
        <color rgb="FF000000"/>
      </bottom>
      <diagonal/>
    </border>
    <border>
      <left/>
      <right style="thick">
        <color rgb="FF000000"/>
      </right>
      <top style="medium">
        <color rgb="FF000000"/>
      </top>
      <bottom style="thick">
        <color rgb="FF000000"/>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2" fillId="0" borderId="0"/>
  </cellStyleXfs>
  <cellXfs count="157">
    <xf numFmtId="0" fontId="0" fillId="0" borderId="0" xfId="0"/>
    <xf numFmtId="0" fontId="13" fillId="0" borderId="0" xfId="0" applyFont="1"/>
    <xf numFmtId="0" fontId="3" fillId="0" borderId="0" xfId="1" applyFont="1" applyAlignment="1">
      <alignment horizontal="left"/>
    </xf>
    <xf numFmtId="2" fontId="0" fillId="0" borderId="0" xfId="0" applyNumberFormat="1"/>
    <xf numFmtId="0" fontId="0" fillId="0" borderId="0" xfId="0" applyAlignment="1"/>
    <xf numFmtId="0" fontId="0" fillId="0" borderId="0" xfId="0" applyAlignment="1">
      <alignment vertical="center"/>
    </xf>
    <xf numFmtId="0" fontId="19" fillId="0" borderId="22" xfId="0" applyFont="1" applyBorder="1" applyAlignment="1">
      <alignment vertical="top" wrapText="1"/>
    </xf>
    <xf numFmtId="0" fontId="19" fillId="0" borderId="23" xfId="0" applyFont="1" applyBorder="1" applyAlignment="1">
      <alignment vertical="top" wrapText="1"/>
    </xf>
    <xf numFmtId="0" fontId="2" fillId="0" borderId="20" xfId="0" applyFont="1" applyBorder="1" applyAlignment="1">
      <alignment vertical="top" wrapText="1"/>
    </xf>
    <xf numFmtId="0" fontId="2" fillId="0" borderId="22" xfId="0" applyFont="1" applyBorder="1" applyAlignment="1">
      <alignment vertical="top" wrapText="1"/>
    </xf>
    <xf numFmtId="0" fontId="2" fillId="0" borderId="20" xfId="0" applyFont="1" applyBorder="1" applyAlignment="1">
      <alignment horizontal="left" vertical="top" wrapText="1" indent="3"/>
    </xf>
    <xf numFmtId="0" fontId="2" fillId="0" borderId="15" xfId="0" applyFont="1" applyBorder="1" applyAlignment="1">
      <alignment horizontal="left" vertical="top" wrapText="1" indent="3"/>
    </xf>
    <xf numFmtId="0" fontId="2" fillId="0" borderId="18" xfId="0" applyFont="1" applyBorder="1" applyAlignment="1">
      <alignment vertical="top" wrapText="1"/>
    </xf>
    <xf numFmtId="0" fontId="19" fillId="0" borderId="18" xfId="0" applyFont="1" applyBorder="1" applyAlignment="1">
      <alignment vertical="top" wrapText="1"/>
    </xf>
    <xf numFmtId="0" fontId="19" fillId="0" borderId="19" xfId="0" applyFont="1" applyBorder="1" applyAlignment="1">
      <alignment vertical="top" wrapText="1"/>
    </xf>
    <xf numFmtId="2" fontId="22" fillId="0" borderId="0" xfId="0" applyNumberFormat="1" applyFont="1" applyAlignment="1"/>
    <xf numFmtId="0" fontId="22" fillId="0" borderId="0" xfId="0" applyFont="1" applyAlignment="1"/>
    <xf numFmtId="49" fontId="0" fillId="0" borderId="0" xfId="0" applyNumberFormat="1"/>
    <xf numFmtId="0" fontId="6" fillId="0" borderId="0" xfId="0" applyFont="1"/>
    <xf numFmtId="0" fontId="15" fillId="0" borderId="0" xfId="0" applyFont="1"/>
    <xf numFmtId="0" fontId="27" fillId="0" borderId="0" xfId="0" applyFont="1"/>
    <xf numFmtId="49" fontId="24" fillId="0" borderId="0" xfId="0" applyNumberFormat="1" applyFont="1"/>
    <xf numFmtId="49" fontId="29" fillId="0" borderId="0" xfId="0" applyNumberFormat="1" applyFont="1"/>
    <xf numFmtId="0" fontId="15" fillId="0" borderId="0" xfId="0" applyFont="1" applyAlignment="1">
      <alignment horizontal="center"/>
    </xf>
    <xf numFmtId="0" fontId="2" fillId="0" borderId="0" xfId="0" applyFont="1"/>
    <xf numFmtId="0" fontId="2" fillId="0" borderId="0" xfId="0" applyFont="1" applyAlignment="1">
      <alignment horizontal="left"/>
    </xf>
    <xf numFmtId="0" fontId="13" fillId="0" borderId="0" xfId="0" applyFont="1" applyAlignment="1">
      <alignment horizontal="left"/>
    </xf>
    <xf numFmtId="0" fontId="15" fillId="0" borderId="4" xfId="0" applyFont="1" applyBorder="1"/>
    <xf numFmtId="0" fontId="0" fillId="0" borderId="5" xfId="0" applyBorder="1"/>
    <xf numFmtId="0" fontId="15" fillId="0" borderId="49" xfId="0" applyFont="1" applyBorder="1"/>
    <xf numFmtId="0" fontId="0" fillId="0" borderId="51" xfId="0" applyBorder="1"/>
    <xf numFmtId="0" fontId="15" fillId="0" borderId="0" xfId="0" applyFont="1" applyFill="1" applyBorder="1" applyAlignment="1">
      <alignment horizontal="center"/>
    </xf>
    <xf numFmtId="0" fontId="24" fillId="0" borderId="0" xfId="0" applyFont="1"/>
    <xf numFmtId="0" fontId="31" fillId="0" borderId="0" xfId="0" applyFont="1"/>
    <xf numFmtId="0" fontId="13" fillId="0" borderId="0" xfId="0" applyFont="1" applyAlignment="1">
      <alignment horizontal="center"/>
    </xf>
    <xf numFmtId="0" fontId="0" fillId="0" borderId="0" xfId="0" applyAlignment="1">
      <alignment horizontal="left"/>
    </xf>
    <xf numFmtId="0" fontId="35" fillId="0" borderId="0" xfId="0" applyFont="1" applyAlignment="1">
      <alignment horizontal="justify"/>
    </xf>
    <xf numFmtId="0" fontId="34" fillId="0" borderId="7" xfId="0" applyFont="1" applyBorder="1" applyAlignment="1">
      <alignment horizontal="justify"/>
    </xf>
    <xf numFmtId="0" fontId="35" fillId="0" borderId="7" xfId="0" applyFont="1" applyBorder="1" applyAlignment="1">
      <alignment horizontal="justify"/>
    </xf>
    <xf numFmtId="0" fontId="36" fillId="0" borderId="7" xfId="0" applyFont="1" applyBorder="1" applyAlignment="1">
      <alignment horizontal="left" indent="1"/>
    </xf>
    <xf numFmtId="0" fontId="37" fillId="0" borderId="7" xfId="0" applyFont="1" applyBorder="1" applyAlignment="1">
      <alignment wrapText="1"/>
    </xf>
    <xf numFmtId="0" fontId="38" fillId="0" borderId="7" xfId="0" applyFont="1" applyBorder="1"/>
    <xf numFmtId="0" fontId="35" fillId="0" borderId="7" xfId="0" applyFont="1" applyFill="1" applyBorder="1" applyAlignment="1">
      <alignment horizontal="justify"/>
    </xf>
    <xf numFmtId="0" fontId="37" fillId="0" borderId="7" xfId="0" applyFont="1" applyBorder="1"/>
    <xf numFmtId="0" fontId="37" fillId="0" borderId="7" xfId="0" applyFont="1" applyBorder="1" applyAlignment="1">
      <alignment horizontal="justify"/>
    </xf>
    <xf numFmtId="0" fontId="38" fillId="0" borderId="7" xfId="0" applyFont="1" applyBorder="1" applyAlignment="1">
      <alignment horizontal="center" vertical="center" wrapText="1"/>
    </xf>
    <xf numFmtId="0" fontId="37" fillId="0" borderId="0" xfId="0" applyFont="1" applyBorder="1" applyAlignment="1">
      <alignment wrapText="1"/>
    </xf>
    <xf numFmtId="0" fontId="13" fillId="0" borderId="0" xfId="0" applyFont="1" applyBorder="1" applyAlignment="1">
      <alignment horizontal="center"/>
    </xf>
    <xf numFmtId="0" fontId="35" fillId="0" borderId="7" xfId="0" applyFont="1" applyFill="1" applyBorder="1" applyAlignment="1">
      <alignment horizontal="justify" wrapText="1"/>
    </xf>
    <xf numFmtId="0" fontId="39" fillId="0" borderId="7" xfId="0" applyFont="1" applyBorder="1" applyAlignment="1">
      <alignment horizontal="center" vertical="center" wrapText="1"/>
    </xf>
    <xf numFmtId="0" fontId="40" fillId="0" borderId="0" xfId="0" applyFont="1"/>
    <xf numFmtId="0" fontId="41" fillId="0" borderId="0" xfId="0" applyFont="1"/>
    <xf numFmtId="0" fontId="13" fillId="0" borderId="0" xfId="0" applyFont="1" applyAlignment="1">
      <alignment horizontal="center"/>
    </xf>
    <xf numFmtId="0" fontId="6" fillId="2" borderId="49" xfId="0" applyFont="1" applyFill="1" applyBorder="1" applyAlignment="1">
      <alignment horizontal="center" vertical="center"/>
    </xf>
    <xf numFmtId="0" fontId="6" fillId="2" borderId="50" xfId="0" applyFont="1" applyFill="1" applyBorder="1" applyAlignment="1">
      <alignment horizontal="center" vertical="center"/>
    </xf>
    <xf numFmtId="0" fontId="6" fillId="2" borderId="51" xfId="0" applyFont="1" applyFill="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14" fillId="0" borderId="0" xfId="0" applyFont="1" applyAlignment="1">
      <alignment horizontal="center" vertical="center"/>
    </xf>
    <xf numFmtId="1" fontId="6" fillId="0" borderId="0" xfId="0" applyNumberFormat="1" applyFont="1" applyAlignment="1">
      <alignment horizontal="center" vertical="center"/>
    </xf>
    <xf numFmtId="0" fontId="15" fillId="0" borderId="0" xfId="0" applyFont="1" applyAlignment="1">
      <alignment horizontal="center" vertical="center"/>
    </xf>
    <xf numFmtId="0" fontId="15" fillId="0" borderId="44" xfId="0" applyFont="1" applyBorder="1" applyAlignment="1">
      <alignment horizontal="left" vertical="center"/>
    </xf>
    <xf numFmtId="0" fontId="15" fillId="0" borderId="45" xfId="0" applyFont="1" applyBorder="1" applyAlignment="1">
      <alignment horizontal="left" vertical="center"/>
    </xf>
    <xf numFmtId="0" fontId="15" fillId="0" borderId="46" xfId="0" applyFont="1" applyBorder="1" applyAlignment="1">
      <alignment horizontal="left" vertical="center"/>
    </xf>
    <xf numFmtId="0" fontId="15" fillId="0" borderId="47" xfId="0" applyFont="1" applyBorder="1" applyAlignment="1">
      <alignment horizontal="left" vertical="center"/>
    </xf>
    <xf numFmtId="0" fontId="15" fillId="0" borderId="43" xfId="0" applyFont="1" applyBorder="1" applyAlignment="1">
      <alignment horizontal="left" vertical="center"/>
    </xf>
    <xf numFmtId="0" fontId="15" fillId="0" borderId="48" xfId="0" applyFont="1" applyBorder="1" applyAlignment="1">
      <alignment horizontal="left" vertical="center"/>
    </xf>
    <xf numFmtId="0" fontId="0" fillId="0" borderId="7" xfId="0" applyBorder="1" applyAlignment="1">
      <alignment horizontal="center" vertical="center"/>
    </xf>
    <xf numFmtId="0" fontId="5" fillId="0" borderId="7" xfId="0" applyFont="1" applyBorder="1" applyAlignment="1">
      <alignment horizontal="center" vertical="center"/>
    </xf>
    <xf numFmtId="0" fontId="8" fillId="0" borderId="0" xfId="0" applyFont="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0" fillId="0" borderId="0" xfId="0" applyBorder="1" applyAlignment="1">
      <alignment horizontal="center"/>
    </xf>
    <xf numFmtId="0" fontId="13" fillId="0" borderId="7" xfId="0" applyFont="1" applyBorder="1" applyAlignment="1">
      <alignment horizontal="center" vertical="center"/>
    </xf>
    <xf numFmtId="0" fontId="13" fillId="0" borderId="7" xfId="0" applyFont="1" applyBorder="1" applyAlignment="1">
      <alignment horizontal="center" vertical="center" wrapText="1"/>
    </xf>
    <xf numFmtId="0" fontId="0" fillId="0" borderId="43" xfId="0" applyBorder="1" applyAlignment="1">
      <alignment horizontal="center"/>
    </xf>
    <xf numFmtId="0" fontId="6" fillId="0" borderId="0" xfId="0" applyFont="1" applyAlignment="1">
      <alignment horizontal="center" vertical="center"/>
    </xf>
    <xf numFmtId="0" fontId="15" fillId="2" borderId="49" xfId="0" applyFont="1" applyFill="1" applyBorder="1" applyAlignment="1">
      <alignment horizontal="center"/>
    </xf>
    <xf numFmtId="0" fontId="15" fillId="2" borderId="50" xfId="0" applyFont="1" applyFill="1" applyBorder="1" applyAlignment="1">
      <alignment horizontal="center"/>
    </xf>
    <xf numFmtId="0" fontId="15" fillId="2" borderId="51" xfId="0" applyFont="1" applyFill="1" applyBorder="1" applyAlignment="1">
      <alignment horizontal="center"/>
    </xf>
    <xf numFmtId="0" fontId="0" fillId="0" borderId="0" xfId="0" applyAlignment="1">
      <alignment horizontal="center"/>
    </xf>
    <xf numFmtId="2" fontId="14" fillId="0" borderId="7" xfId="0" applyNumberFormat="1" applyFont="1" applyBorder="1" applyAlignment="1">
      <alignment horizontal="right" vertical="center"/>
    </xf>
    <xf numFmtId="0" fontId="3" fillId="0" borderId="7" xfId="1" applyFont="1" applyBorder="1" applyAlignment="1">
      <alignment horizontal="right" vertical="center"/>
    </xf>
    <xf numFmtId="0" fontId="3" fillId="0" borderId="8" xfId="1" applyFont="1" applyBorder="1" applyAlignment="1">
      <alignment horizontal="right"/>
    </xf>
    <xf numFmtId="0" fontId="3" fillId="0" borderId="9" xfId="1" applyFont="1" applyBorder="1" applyAlignment="1">
      <alignment horizontal="right"/>
    </xf>
    <xf numFmtId="0" fontId="3" fillId="0" borderId="10" xfId="1" applyFont="1" applyBorder="1" applyAlignment="1">
      <alignment horizontal="right"/>
    </xf>
    <xf numFmtId="0" fontId="5" fillId="0" borderId="8" xfId="0" applyFont="1" applyBorder="1" applyAlignment="1">
      <alignment horizontal="right"/>
    </xf>
    <xf numFmtId="0" fontId="5" fillId="0" borderId="9" xfId="0" applyFont="1" applyBorder="1" applyAlignment="1">
      <alignment horizontal="right"/>
    </xf>
    <xf numFmtId="0" fontId="5" fillId="0" borderId="10" xfId="0" applyFont="1" applyBorder="1" applyAlignment="1">
      <alignment horizontal="right"/>
    </xf>
    <xf numFmtId="0" fontId="3" fillId="0" borderId="7" xfId="1" applyFont="1" applyBorder="1" applyAlignment="1">
      <alignment horizontal="right"/>
    </xf>
    <xf numFmtId="0" fontId="5" fillId="2" borderId="7" xfId="0" applyFont="1" applyFill="1" applyBorder="1" applyAlignment="1">
      <alignment horizontal="right"/>
    </xf>
    <xf numFmtId="0" fontId="5" fillId="0" borderId="7" xfId="0" applyFont="1" applyBorder="1" applyAlignment="1">
      <alignment horizontal="right"/>
    </xf>
    <xf numFmtId="0" fontId="5" fillId="2" borderId="7" xfId="0" applyFont="1" applyFill="1" applyBorder="1" applyAlignment="1">
      <alignment horizontal="center" vertical="center"/>
    </xf>
    <xf numFmtId="2" fontId="30" fillId="2" borderId="1" xfId="0" applyNumberFormat="1" applyFont="1" applyFill="1" applyBorder="1" applyAlignment="1">
      <alignment horizontal="center"/>
    </xf>
    <xf numFmtId="2" fontId="30" fillId="2" borderId="2" xfId="0" applyNumberFormat="1" applyFont="1" applyFill="1" applyBorder="1" applyAlignment="1">
      <alignment horizontal="center"/>
    </xf>
    <xf numFmtId="2" fontId="30" fillId="2" borderId="3" xfId="0" applyNumberFormat="1" applyFont="1" applyFill="1" applyBorder="1" applyAlignment="1">
      <alignment horizontal="center"/>
    </xf>
    <xf numFmtId="2" fontId="30" fillId="2" borderId="4" xfId="0" applyNumberFormat="1" applyFont="1" applyFill="1" applyBorder="1" applyAlignment="1">
      <alignment horizontal="center"/>
    </xf>
    <xf numFmtId="2" fontId="30" fillId="2" borderId="5" xfId="0" applyNumberFormat="1" applyFont="1" applyFill="1" applyBorder="1" applyAlignment="1">
      <alignment horizontal="center"/>
    </xf>
    <xf numFmtId="2" fontId="30" fillId="2" borderId="6" xfId="0" applyNumberFormat="1" applyFont="1" applyFill="1" applyBorder="1" applyAlignment="1">
      <alignment horizontal="center"/>
    </xf>
    <xf numFmtId="0" fontId="30" fillId="2" borderId="1" xfId="0" applyFont="1" applyFill="1" applyBorder="1" applyAlignment="1">
      <alignment horizontal="center"/>
    </xf>
    <xf numFmtId="0" fontId="30" fillId="2" borderId="2" xfId="0" applyFont="1" applyFill="1" applyBorder="1" applyAlignment="1">
      <alignment horizontal="center"/>
    </xf>
    <xf numFmtId="0" fontId="30" fillId="2" borderId="3" xfId="0" applyFont="1" applyFill="1" applyBorder="1" applyAlignment="1">
      <alignment horizontal="center"/>
    </xf>
    <xf numFmtId="0" fontId="30" fillId="2" borderId="4" xfId="0" applyFont="1" applyFill="1" applyBorder="1" applyAlignment="1">
      <alignment horizontal="center"/>
    </xf>
    <xf numFmtId="0" fontId="30" fillId="2" borderId="5" xfId="0" applyFont="1" applyFill="1" applyBorder="1" applyAlignment="1">
      <alignment horizontal="center"/>
    </xf>
    <xf numFmtId="0" fontId="30" fillId="2" borderId="6" xfId="0" applyFont="1" applyFill="1" applyBorder="1" applyAlignment="1">
      <alignment horizontal="center"/>
    </xf>
    <xf numFmtId="164" fontId="23" fillId="0" borderId="0" xfId="0" applyNumberFormat="1" applyFont="1" applyFill="1" applyAlignment="1">
      <alignment horizontal="center"/>
    </xf>
    <xf numFmtId="2" fontId="7" fillId="0" borderId="49" xfId="0" applyNumberFormat="1" applyFont="1" applyBorder="1" applyAlignment="1">
      <alignment horizontal="center"/>
    </xf>
    <xf numFmtId="2" fontId="7" fillId="0" borderId="50" xfId="0" applyNumberFormat="1" applyFont="1" applyBorder="1" applyAlignment="1">
      <alignment horizontal="center"/>
    </xf>
    <xf numFmtId="2" fontId="7" fillId="0" borderId="51" xfId="0" applyNumberFormat="1" applyFont="1" applyBorder="1" applyAlignment="1">
      <alignment horizontal="center"/>
    </xf>
    <xf numFmtId="0" fontId="31" fillId="3" borderId="49" xfId="0" applyFont="1" applyFill="1" applyBorder="1" applyAlignment="1">
      <alignment horizontal="center"/>
    </xf>
    <xf numFmtId="0" fontId="31" fillId="3" borderId="50" xfId="0" applyFont="1" applyFill="1" applyBorder="1" applyAlignment="1">
      <alignment horizontal="center"/>
    </xf>
    <xf numFmtId="0" fontId="31" fillId="3" borderId="51" xfId="0" applyFont="1" applyFill="1" applyBorder="1" applyAlignment="1">
      <alignment horizontal="center"/>
    </xf>
    <xf numFmtId="0" fontId="31" fillId="0" borderId="0" xfId="0" applyFont="1" applyAlignment="1">
      <alignment horizontal="left"/>
    </xf>
    <xf numFmtId="0" fontId="33" fillId="3" borderId="49" xfId="0" applyFont="1" applyFill="1" applyBorder="1" applyAlignment="1">
      <alignment horizontal="center"/>
    </xf>
    <xf numFmtId="0" fontId="33" fillId="3" borderId="50" xfId="0" applyFont="1" applyFill="1" applyBorder="1" applyAlignment="1">
      <alignment horizontal="center"/>
    </xf>
    <xf numFmtId="0" fontId="19" fillId="0" borderId="11" xfId="0" applyFont="1" applyBorder="1" applyAlignment="1">
      <alignment vertical="top" wrapText="1"/>
    </xf>
    <xf numFmtId="0" fontId="19" fillId="0" borderId="12" xfId="0" applyFont="1" applyBorder="1" applyAlignment="1">
      <alignment vertical="top" wrapText="1"/>
    </xf>
    <xf numFmtId="0" fontId="19" fillId="0" borderId="13" xfId="0" applyFont="1" applyBorder="1" applyAlignment="1">
      <alignment vertical="top" wrapText="1"/>
    </xf>
    <xf numFmtId="0" fontId="19" fillId="0" borderId="21" xfId="0" applyFont="1" applyBorder="1" applyAlignment="1">
      <alignment vertical="top" wrapText="1"/>
    </xf>
    <xf numFmtId="0" fontId="19" fillId="0" borderId="24" xfId="0" applyFont="1" applyBorder="1" applyAlignment="1">
      <alignment vertical="top" wrapText="1"/>
    </xf>
    <xf numFmtId="0" fontId="19" fillId="0" borderId="23" xfId="0" applyFont="1" applyBorder="1" applyAlignment="1">
      <alignment vertical="top" wrapText="1"/>
    </xf>
    <xf numFmtId="0" fontId="2" fillId="0" borderId="40" xfId="0" applyFont="1" applyBorder="1" applyAlignment="1">
      <alignment vertical="top" wrapText="1"/>
    </xf>
    <xf numFmtId="0" fontId="2" fillId="0" borderId="41" xfId="0" applyFont="1" applyBorder="1" applyAlignment="1">
      <alignment vertical="top" wrapText="1"/>
    </xf>
    <xf numFmtId="0" fontId="2" fillId="0" borderId="42" xfId="0" applyFont="1" applyBorder="1" applyAlignment="1">
      <alignment vertical="top" wrapText="1"/>
    </xf>
    <xf numFmtId="0" fontId="2" fillId="0" borderId="31" xfId="0" applyFont="1" applyBorder="1" applyAlignment="1">
      <alignment vertical="top" wrapText="1"/>
    </xf>
    <xf numFmtId="0" fontId="2" fillId="0" borderId="32" xfId="0" applyFont="1" applyBorder="1" applyAlignment="1">
      <alignment vertical="top" wrapText="1"/>
    </xf>
    <xf numFmtId="0" fontId="2" fillId="0" borderId="33" xfId="0" applyFont="1" applyBorder="1" applyAlignment="1">
      <alignment vertical="top" wrapText="1"/>
    </xf>
    <xf numFmtId="0" fontId="2" fillId="0" borderId="34" xfId="0" applyFont="1" applyBorder="1" applyAlignment="1">
      <alignment vertical="top" wrapText="1"/>
    </xf>
    <xf numFmtId="0" fontId="2" fillId="0" borderId="21" xfId="0" applyFont="1" applyBorder="1" applyAlignment="1">
      <alignment vertical="top" wrapText="1"/>
    </xf>
    <xf numFmtId="0" fontId="2" fillId="0" borderId="22" xfId="0" applyFont="1" applyBorder="1" applyAlignment="1">
      <alignment vertical="top" wrapText="1"/>
    </xf>
    <xf numFmtId="0" fontId="2" fillId="0" borderId="35" xfId="0" applyFont="1" applyBorder="1" applyAlignment="1">
      <alignment vertical="top" wrapText="1"/>
    </xf>
    <xf numFmtId="0" fontId="2" fillId="0" borderId="36" xfId="0" applyFont="1" applyBorder="1" applyAlignment="1">
      <alignment vertical="top" wrapText="1"/>
    </xf>
    <xf numFmtId="0" fontId="2" fillId="0" borderId="37" xfId="0" applyFont="1" applyBorder="1" applyAlignment="1">
      <alignment vertical="top" wrapText="1"/>
    </xf>
    <xf numFmtId="0" fontId="2" fillId="0" borderId="38" xfId="0" applyFont="1" applyBorder="1" applyAlignment="1">
      <alignment vertical="top" wrapText="1"/>
    </xf>
    <xf numFmtId="0" fontId="19" fillId="0" borderId="39" xfId="0" applyFont="1" applyBorder="1" applyAlignment="1">
      <alignment vertical="top" wrapText="1"/>
    </xf>
    <xf numFmtId="0" fontId="19" fillId="0" borderId="20" xfId="0" applyFont="1" applyBorder="1" applyAlignment="1">
      <alignment vertical="top" wrapText="1"/>
    </xf>
    <xf numFmtId="0" fontId="2" fillId="0" borderId="1" xfId="0" applyFont="1" applyBorder="1" applyAlignment="1">
      <alignment vertical="top" wrapText="1"/>
    </xf>
    <xf numFmtId="0" fontId="2" fillId="0" borderId="2" xfId="0" applyFont="1" applyBorder="1" applyAlignment="1">
      <alignment vertical="top" wrapText="1"/>
    </xf>
    <xf numFmtId="0" fontId="2" fillId="0" borderId="3" xfId="0" applyFont="1" applyBorder="1" applyAlignment="1">
      <alignment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6" xfId="0" applyFont="1" applyBorder="1" applyAlignment="1">
      <alignment vertical="top" wrapText="1"/>
    </xf>
    <xf numFmtId="0" fontId="2" fillId="0" borderId="14" xfId="0" applyFont="1" applyBorder="1" applyAlignment="1">
      <alignment horizontal="center" vertical="top" wrapText="1"/>
    </xf>
    <xf numFmtId="0" fontId="2" fillId="0" borderId="16" xfId="0" applyFont="1" applyBorder="1" applyAlignment="1">
      <alignment horizontal="center" vertical="top" wrapText="1"/>
    </xf>
    <xf numFmtId="0" fontId="2" fillId="0" borderId="17" xfId="0" applyFont="1" applyBorder="1" applyAlignment="1">
      <alignment horizontal="center" vertical="top" wrapText="1"/>
    </xf>
    <xf numFmtId="0" fontId="2" fillId="0" borderId="18" xfId="0" applyFont="1" applyBorder="1" applyAlignment="1">
      <alignment horizontal="center" vertical="top" wrapText="1"/>
    </xf>
    <xf numFmtId="0" fontId="2" fillId="0" borderId="25" xfId="0" applyFont="1" applyBorder="1" applyAlignment="1">
      <alignment horizontal="center" vertical="top" wrapText="1"/>
    </xf>
    <xf numFmtId="0" fontId="2" fillId="0" borderId="26" xfId="0" applyFont="1" applyBorder="1" applyAlignment="1">
      <alignment horizontal="center" vertical="top" wrapText="1"/>
    </xf>
    <xf numFmtId="0" fontId="2" fillId="0" borderId="27" xfId="0" applyFont="1" applyBorder="1" applyAlignment="1">
      <alignment horizontal="center" vertical="top" wrapText="1"/>
    </xf>
    <xf numFmtId="0" fontId="2" fillId="0" borderId="28" xfId="0" applyFont="1" applyBorder="1" applyAlignment="1">
      <alignment horizontal="center" vertical="top" wrapText="1"/>
    </xf>
    <xf numFmtId="0" fontId="2" fillId="0" borderId="29" xfId="0" applyFont="1" applyBorder="1" applyAlignment="1">
      <alignment vertical="top" wrapText="1"/>
    </xf>
    <xf numFmtId="0" fontId="2" fillId="0" borderId="30" xfId="0" applyFont="1" applyBorder="1" applyAlignment="1">
      <alignment vertical="top" wrapText="1"/>
    </xf>
  </cellXfs>
  <cellStyles count="2">
    <cellStyle name="Normal" xfId="0" builtinId="0"/>
    <cellStyle name="Normal 4" xfId="1" xr:uid="{00000000-0005-0000-0000-000001000000}"/>
  </cellStyles>
  <dxfs count="2">
    <dxf>
      <fill>
        <patternFill>
          <bgColor rgb="FFFF0000"/>
        </patternFill>
      </fill>
    </dxf>
    <dxf>
      <fill>
        <patternFill>
          <bgColor rgb="FF00FF00"/>
        </patternFill>
      </fill>
    </dxf>
  </dxfs>
  <tableStyles count="0" defaultTableStyle="TableStyleMedium9" defaultPivotStyle="PivotStyleLight16"/>
  <colors>
    <mruColors>
      <color rgb="FF00FF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158259</xdr:colOff>
      <xdr:row>16</xdr:row>
      <xdr:rowOff>0</xdr:rowOff>
    </xdr:from>
    <xdr:to>
      <xdr:col>22</xdr:col>
      <xdr:colOff>75709</xdr:colOff>
      <xdr:row>26</xdr:row>
      <xdr:rowOff>114300</xdr:rowOff>
    </xdr:to>
    <xdr:pic>
      <xdr:nvPicPr>
        <xdr:cNvPr id="2" name="Picture 3">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05201" y="3472962"/>
          <a:ext cx="4745893" cy="2019300"/>
        </a:xfrm>
        <a:prstGeom prst="rect">
          <a:avLst/>
        </a:prstGeom>
        <a:noFill/>
        <a:ln w="1">
          <a:noFill/>
          <a:miter lim="800000"/>
          <a:headEnd/>
          <a:tailEnd type="none" w="med" len="med"/>
        </a:ln>
        <a:effectLst/>
      </xdr:spPr>
    </xdr:pic>
    <xdr:clientData/>
  </xdr:twoCellAnchor>
  <xdr:twoCellAnchor editAs="oneCell">
    <xdr:from>
      <xdr:col>1</xdr:col>
      <xdr:colOff>0</xdr:colOff>
      <xdr:row>72</xdr:row>
      <xdr:rowOff>0</xdr:rowOff>
    </xdr:from>
    <xdr:to>
      <xdr:col>14</xdr:col>
      <xdr:colOff>66674</xdr:colOff>
      <xdr:row>73</xdr:row>
      <xdr:rowOff>95250</xdr:rowOff>
    </xdr:to>
    <xdr:pic>
      <xdr:nvPicPr>
        <xdr:cNvPr id="1025" name="Picture 1">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14963775"/>
          <a:ext cx="3038475" cy="285750"/>
        </a:xfrm>
        <a:prstGeom prst="rect">
          <a:avLst/>
        </a:prstGeom>
        <a:noFill/>
        <a:ln w="1">
          <a:noFill/>
          <a:miter lim="800000"/>
          <a:headEnd/>
          <a:tailEnd type="none" w="med" len="med"/>
        </a:ln>
        <a:effectLst/>
      </xdr:spPr>
    </xdr:pic>
    <xdr:clientData/>
  </xdr:twoCellAnchor>
  <xdr:twoCellAnchor editAs="oneCell">
    <xdr:from>
      <xdr:col>21</xdr:col>
      <xdr:colOff>161925</xdr:colOff>
      <xdr:row>55</xdr:row>
      <xdr:rowOff>85725</xdr:rowOff>
    </xdr:from>
    <xdr:to>
      <xdr:col>22</xdr:col>
      <xdr:colOff>180975</xdr:colOff>
      <xdr:row>56</xdr:row>
      <xdr:rowOff>104775</xdr:rowOff>
    </xdr:to>
    <xdr:pic>
      <xdr:nvPicPr>
        <xdr:cNvPr id="1026" name="Picture 2">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4829175" y="12477750"/>
          <a:ext cx="352425" cy="209550"/>
        </a:xfrm>
        <a:prstGeom prst="rect">
          <a:avLst/>
        </a:prstGeom>
        <a:noFill/>
        <a:ln w="1">
          <a:noFill/>
          <a:miter lim="800000"/>
          <a:headEnd/>
          <a:tailEnd type="none" w="med" len="med"/>
        </a:ln>
        <a:effectLst/>
      </xdr:spPr>
    </xdr:pic>
    <xdr:clientData/>
  </xdr:twoCellAnchor>
  <xdr:twoCellAnchor editAs="oneCell">
    <xdr:from>
      <xdr:col>8</xdr:col>
      <xdr:colOff>247650</xdr:colOff>
      <xdr:row>34</xdr:row>
      <xdr:rowOff>47624</xdr:rowOff>
    </xdr:from>
    <xdr:to>
      <xdr:col>9</xdr:col>
      <xdr:colOff>161925</xdr:colOff>
      <xdr:row>34</xdr:row>
      <xdr:rowOff>280457</xdr:rowOff>
    </xdr:to>
    <xdr:pic>
      <xdr:nvPicPr>
        <xdr:cNvPr id="1027" name="Picture 3">
          <a:extLst>
            <a:ext uri="{FF2B5EF4-FFF2-40B4-BE49-F238E27FC236}">
              <a16:creationId xmlns:a16="http://schemas.microsoft.com/office/drawing/2014/main" id="{00000000-0008-0000-0000-000003040000}"/>
            </a:ext>
          </a:extLst>
        </xdr:cNvPr>
        <xdr:cNvPicPr>
          <a:picLocks noChangeAspect="1" noChangeArrowheads="1"/>
        </xdr:cNvPicPr>
      </xdr:nvPicPr>
      <xdr:blipFill>
        <a:blip xmlns:r="http://schemas.openxmlformats.org/officeDocument/2006/relationships" r:embed="rId4"/>
        <a:srcRect/>
        <a:stretch>
          <a:fillRect/>
        </a:stretch>
      </xdr:blipFill>
      <xdr:spPr bwMode="auto">
        <a:xfrm>
          <a:off x="1943100" y="6953249"/>
          <a:ext cx="209550" cy="232833"/>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73</xdr:row>
      <xdr:rowOff>41489</xdr:rowOff>
    </xdr:from>
    <xdr:to>
      <xdr:col>1</xdr:col>
      <xdr:colOff>9525</xdr:colOff>
      <xdr:row>108</xdr:row>
      <xdr:rowOff>6510</xdr:rowOff>
    </xdr:to>
    <xdr:pic>
      <xdr:nvPicPr>
        <xdr:cNvPr id="1025" name="Picture 1">
          <a:extLst>
            <a:ext uri="{FF2B5EF4-FFF2-40B4-BE49-F238E27FC236}">
              <a16:creationId xmlns:a16="http://schemas.microsoft.com/office/drawing/2014/main" id="{00000000-0008-0000-0100-0000010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29407064"/>
          <a:ext cx="5324475" cy="6632521"/>
        </a:xfrm>
        <a:prstGeom prst="rect">
          <a:avLst/>
        </a:prstGeom>
        <a:noFill/>
        <a:ln w="1">
          <a:noFill/>
          <a:miter lim="800000"/>
          <a:headEnd/>
          <a:tailEnd type="none" w="med" len="med"/>
        </a:ln>
        <a:effectLst/>
      </xdr:spPr>
    </xdr:pic>
    <xdr:clientData/>
  </xdr:twoCellAnchor>
  <xdr:twoCellAnchor editAs="oneCell">
    <xdr:from>
      <xdr:col>0</xdr:col>
      <xdr:colOff>1</xdr:colOff>
      <xdr:row>108</xdr:row>
      <xdr:rowOff>0</xdr:rowOff>
    </xdr:from>
    <xdr:to>
      <xdr:col>1</xdr:col>
      <xdr:colOff>19051</xdr:colOff>
      <xdr:row>132</xdr:row>
      <xdr:rowOff>100760</xdr:rowOff>
    </xdr:to>
    <xdr:pic>
      <xdr:nvPicPr>
        <xdr:cNvPr id="1026" name="Picture 2">
          <a:extLst>
            <a:ext uri="{FF2B5EF4-FFF2-40B4-BE49-F238E27FC236}">
              <a16:creationId xmlns:a16="http://schemas.microsoft.com/office/drawing/2014/main" id="{00000000-0008-0000-0100-00000204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 y="36652200"/>
          <a:ext cx="5334000" cy="4672760"/>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144"/>
  <sheetViews>
    <sheetView tabSelected="1" view="pageBreakPreview" topLeftCell="A83" zoomScale="130" zoomScaleSheetLayoutView="130" workbookViewId="0">
      <selection activeCell="A44" sqref="A44:J44"/>
    </sheetView>
  </sheetViews>
  <sheetFormatPr defaultColWidth="3.140625" defaultRowHeight="15" x14ac:dyDescent="0.25"/>
  <cols>
    <col min="1" max="1" width="6.7109375" customWidth="1"/>
    <col min="9" max="9" width="4.42578125" bestFit="1" customWidth="1"/>
    <col min="14" max="14" width="5.5703125" bestFit="1" customWidth="1"/>
    <col min="22" max="22" width="5" bestFit="1" customWidth="1"/>
    <col min="23" max="23" width="4.140625" bestFit="1" customWidth="1"/>
  </cols>
  <sheetData>
    <row r="1" spans="1:35" ht="18.75" x14ac:dyDescent="0.3">
      <c r="A1" s="50" t="s">
        <v>161</v>
      </c>
      <c r="F1" s="51"/>
    </row>
    <row r="2" spans="1:35" ht="15" customHeight="1" x14ac:dyDescent="0.25">
      <c r="A2" s="81" t="s">
        <v>0</v>
      </c>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row>
    <row r="3" spans="1:35" ht="15" customHeight="1" x14ac:dyDescent="0.25">
      <c r="A3" s="81"/>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row>
    <row r="4" spans="1:35" ht="15.75" thickBot="1" x14ac:dyDescent="0.3"/>
    <row r="5" spans="1:35" ht="15" customHeight="1" x14ac:dyDescent="0.25">
      <c r="A5" s="71" t="s">
        <v>1</v>
      </c>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3"/>
    </row>
    <row r="6" spans="1:35" ht="15.75" customHeight="1" thickBot="1" x14ac:dyDescent="0.3">
      <c r="A6" s="74"/>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6"/>
    </row>
    <row r="8" spans="1:35" ht="31.5" customHeight="1" x14ac:dyDescent="0.25">
      <c r="C8" s="70" t="s">
        <v>2</v>
      </c>
      <c r="D8" s="70"/>
      <c r="E8" s="70"/>
      <c r="F8" s="70"/>
      <c r="G8" s="70"/>
      <c r="H8" s="70"/>
      <c r="I8" s="70"/>
      <c r="J8" s="70"/>
      <c r="K8" s="70"/>
    </row>
    <row r="10" spans="1:35" ht="17.25" x14ac:dyDescent="0.3">
      <c r="C10" s="2" t="s">
        <v>15</v>
      </c>
      <c r="D10" t="s">
        <v>3</v>
      </c>
      <c r="E10" t="s">
        <v>6</v>
      </c>
      <c r="N10" t="s">
        <v>8</v>
      </c>
    </row>
    <row r="11" spans="1:35" ht="18.75" x14ac:dyDescent="0.35">
      <c r="C11" s="2" t="s">
        <v>16</v>
      </c>
      <c r="D11" t="s">
        <v>3</v>
      </c>
      <c r="E11" t="s">
        <v>7</v>
      </c>
      <c r="N11" t="s">
        <v>9</v>
      </c>
    </row>
    <row r="12" spans="1:35" ht="15.75" x14ac:dyDescent="0.25">
      <c r="C12" s="2" t="s">
        <v>4</v>
      </c>
      <c r="D12" t="s">
        <v>3</v>
      </c>
      <c r="E12" t="s">
        <v>10</v>
      </c>
      <c r="N12" t="s">
        <v>11</v>
      </c>
    </row>
    <row r="13" spans="1:35" ht="18.75" x14ac:dyDescent="0.35">
      <c r="C13" s="2" t="s">
        <v>19</v>
      </c>
      <c r="D13" t="s">
        <v>3</v>
      </c>
      <c r="E13" t="s">
        <v>20</v>
      </c>
      <c r="N13" t="s">
        <v>21</v>
      </c>
    </row>
    <row r="14" spans="1:35" ht="15.75" x14ac:dyDescent="0.25">
      <c r="C14" s="2" t="s">
        <v>5</v>
      </c>
      <c r="D14" t="s">
        <v>3</v>
      </c>
      <c r="E14" t="s">
        <v>12</v>
      </c>
      <c r="N14" s="3">
        <v>0.9</v>
      </c>
    </row>
    <row r="16" spans="1:35" x14ac:dyDescent="0.25">
      <c r="C16" s="52" t="s">
        <v>13</v>
      </c>
      <c r="D16" s="52"/>
      <c r="E16" s="52"/>
      <c r="F16" s="52"/>
      <c r="G16" s="52"/>
      <c r="H16" s="52"/>
      <c r="I16" s="52"/>
      <c r="J16" s="52"/>
      <c r="K16" s="52"/>
      <c r="L16" s="52"/>
      <c r="M16" s="52"/>
      <c r="N16" s="52"/>
      <c r="O16" s="52"/>
      <c r="P16" s="52"/>
      <c r="Q16" s="52"/>
      <c r="R16" s="52"/>
      <c r="S16" s="52"/>
      <c r="T16" s="52"/>
      <c r="U16" s="52"/>
      <c r="V16" s="52"/>
    </row>
    <row r="26" spans="3:58" x14ac:dyDescent="0.25">
      <c r="BF26" s="4"/>
    </row>
    <row r="27" spans="3:58" x14ac:dyDescent="0.25">
      <c r="BF27" s="4"/>
    </row>
    <row r="28" spans="3:58" x14ac:dyDescent="0.25">
      <c r="C28" s="52" t="s">
        <v>14</v>
      </c>
      <c r="D28" s="52"/>
      <c r="E28" s="52"/>
      <c r="F28" s="52"/>
      <c r="G28" s="52"/>
      <c r="H28" s="52"/>
      <c r="I28" s="52"/>
      <c r="J28" s="52"/>
      <c r="K28" s="52"/>
      <c r="L28" s="52"/>
      <c r="M28" s="52"/>
      <c r="N28" s="52"/>
      <c r="O28" s="52"/>
      <c r="P28" s="52"/>
      <c r="Q28" s="52"/>
      <c r="R28" s="52"/>
      <c r="S28" s="52"/>
      <c r="T28" s="52"/>
      <c r="U28" s="52"/>
      <c r="V28" s="52"/>
      <c r="BF28" s="4"/>
    </row>
    <row r="29" spans="3:58" x14ac:dyDescent="0.25">
      <c r="BF29" s="4"/>
    </row>
    <row r="30" spans="3:58" x14ac:dyDescent="0.25">
      <c r="C30" s="80" t="s">
        <v>17</v>
      </c>
      <c r="D30" s="80"/>
      <c r="E30" s="80"/>
      <c r="F30" s="80"/>
      <c r="G30" s="80"/>
      <c r="H30" s="80"/>
      <c r="I30" s="80"/>
      <c r="J30" s="80"/>
      <c r="K30" s="80"/>
      <c r="L30" s="80"/>
      <c r="M30" s="80"/>
      <c r="N30" s="80"/>
      <c r="BF30" s="4"/>
    </row>
    <row r="31" spans="3:58" ht="17.25" x14ac:dyDescent="0.25">
      <c r="C31" s="94" t="s">
        <v>7</v>
      </c>
      <c r="D31" s="94"/>
      <c r="E31" s="94"/>
      <c r="F31" s="94"/>
      <c r="G31" s="94"/>
      <c r="H31" s="94"/>
      <c r="I31" s="94"/>
      <c r="J31" s="94"/>
      <c r="K31" s="95">
        <v>2000</v>
      </c>
      <c r="L31" s="95"/>
      <c r="M31" s="95"/>
      <c r="N31" s="95"/>
      <c r="O31" t="s">
        <v>9</v>
      </c>
      <c r="BF31" s="4"/>
    </row>
    <row r="32" spans="3:58" ht="15.75" x14ac:dyDescent="0.25">
      <c r="C32" s="94" t="s">
        <v>10</v>
      </c>
      <c r="D32" s="94"/>
      <c r="E32" s="94"/>
      <c r="F32" s="94"/>
      <c r="G32" s="94"/>
      <c r="H32" s="94"/>
      <c r="I32" s="94"/>
      <c r="J32" s="94"/>
      <c r="K32" s="96">
        <v>0.8</v>
      </c>
      <c r="L32" s="96"/>
      <c r="M32" s="96"/>
      <c r="N32" s="96"/>
      <c r="O32" t="s">
        <v>11</v>
      </c>
    </row>
    <row r="33" spans="1:36" ht="15.75" x14ac:dyDescent="0.25">
      <c r="C33" s="94" t="s">
        <v>18</v>
      </c>
      <c r="D33" s="94"/>
      <c r="E33" s="94"/>
      <c r="F33" s="94"/>
      <c r="G33" s="94"/>
      <c r="H33" s="94"/>
      <c r="I33" s="94"/>
      <c r="J33" s="94"/>
      <c r="K33" s="96">
        <v>0.9</v>
      </c>
      <c r="L33" s="96"/>
      <c r="M33" s="96"/>
      <c r="N33" s="96"/>
    </row>
    <row r="34" spans="1:36" ht="15.75" x14ac:dyDescent="0.25">
      <c r="C34" s="88" t="s">
        <v>20</v>
      </c>
      <c r="D34" s="89"/>
      <c r="E34" s="89"/>
      <c r="F34" s="89"/>
      <c r="G34" s="89"/>
      <c r="H34" s="89"/>
      <c r="I34" s="89"/>
      <c r="J34" s="90"/>
      <c r="K34" s="91">
        <v>374.2</v>
      </c>
      <c r="L34" s="92"/>
      <c r="M34" s="92"/>
      <c r="N34" s="93"/>
      <c r="O34" t="s">
        <v>50</v>
      </c>
    </row>
    <row r="35" spans="1:36" ht="23.25" customHeight="1" x14ac:dyDescent="0.35">
      <c r="C35" s="87"/>
      <c r="D35" s="87"/>
      <c r="E35" s="87"/>
      <c r="F35" s="87"/>
      <c r="G35" s="87"/>
      <c r="H35" s="87"/>
      <c r="I35" s="87"/>
      <c r="J35" s="87"/>
      <c r="K35" s="86">
        <f>K31*K32*K33*K34</f>
        <v>538848</v>
      </c>
      <c r="L35" s="86"/>
      <c r="M35" s="86"/>
      <c r="N35" s="86"/>
      <c r="O35" s="5" t="s">
        <v>8</v>
      </c>
      <c r="S35" s="22" t="s">
        <v>76</v>
      </c>
    </row>
    <row r="38" spans="1:36" ht="15.75" thickBot="1" x14ac:dyDescent="0.3"/>
    <row r="39" spans="1:36" x14ac:dyDescent="0.25">
      <c r="A39" s="71" t="s">
        <v>22</v>
      </c>
      <c r="B39" s="72"/>
      <c r="C39" s="72"/>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3"/>
    </row>
    <row r="40" spans="1:36" ht="15.75" thickBot="1" x14ac:dyDescent="0.3">
      <c r="A40" s="74"/>
      <c r="B40" s="75"/>
      <c r="C40" s="75"/>
      <c r="D40" s="75"/>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6"/>
    </row>
    <row r="41" spans="1:36" x14ac:dyDescent="0.25">
      <c r="A41" s="77"/>
      <c r="B41" s="77"/>
      <c r="C41" s="77"/>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row>
    <row r="42" spans="1:36" ht="15" customHeight="1" x14ac:dyDescent="0.25">
      <c r="A42" s="78" t="s">
        <v>48</v>
      </c>
      <c r="B42" s="78"/>
      <c r="C42" s="78"/>
      <c r="D42" s="78"/>
      <c r="E42" s="78"/>
      <c r="F42" s="78"/>
      <c r="G42" s="78"/>
      <c r="H42" s="78"/>
      <c r="I42" s="78"/>
      <c r="J42" s="78"/>
      <c r="K42" s="79" t="s">
        <v>49</v>
      </c>
      <c r="L42" s="79"/>
      <c r="M42" s="79"/>
      <c r="N42" s="79"/>
      <c r="O42" s="79"/>
      <c r="P42" s="79"/>
      <c r="Q42" s="79" t="s">
        <v>69</v>
      </c>
      <c r="R42" s="78"/>
      <c r="S42" s="78"/>
      <c r="T42" s="78"/>
      <c r="U42" s="79" t="s">
        <v>51</v>
      </c>
      <c r="V42" s="78"/>
      <c r="W42" s="78"/>
      <c r="X42" s="78"/>
      <c r="Y42" s="79" t="s">
        <v>52</v>
      </c>
      <c r="Z42" s="79"/>
      <c r="AA42" s="79"/>
      <c r="AB42" s="79"/>
      <c r="AC42" s="79"/>
      <c r="AD42" s="79"/>
      <c r="AE42" s="79"/>
      <c r="AF42" s="79"/>
      <c r="AG42" s="79"/>
      <c r="AH42" s="79"/>
      <c r="AI42" s="79"/>
      <c r="AJ42" s="4"/>
    </row>
    <row r="43" spans="1:36" ht="32.25" customHeight="1" x14ac:dyDescent="0.25">
      <c r="A43" s="78"/>
      <c r="B43" s="78"/>
      <c r="C43" s="78"/>
      <c r="D43" s="78"/>
      <c r="E43" s="78"/>
      <c r="F43" s="78"/>
      <c r="G43" s="78"/>
      <c r="H43" s="78"/>
      <c r="I43" s="78"/>
      <c r="J43" s="78"/>
      <c r="K43" s="79"/>
      <c r="L43" s="79"/>
      <c r="M43" s="79"/>
      <c r="N43" s="79"/>
      <c r="O43" s="79"/>
      <c r="P43" s="79"/>
      <c r="Q43" s="78"/>
      <c r="R43" s="78"/>
      <c r="S43" s="78"/>
      <c r="T43" s="78"/>
      <c r="U43" s="78"/>
      <c r="V43" s="78"/>
      <c r="W43" s="78"/>
      <c r="X43" s="78"/>
      <c r="Y43" s="79"/>
      <c r="Z43" s="79"/>
      <c r="AA43" s="79"/>
      <c r="AB43" s="79"/>
      <c r="AC43" s="79"/>
      <c r="AD43" s="79"/>
      <c r="AE43" s="79"/>
      <c r="AF43" s="79"/>
      <c r="AG43" s="79"/>
      <c r="AH43" s="79"/>
      <c r="AI43" s="79"/>
      <c r="AJ43" s="4"/>
    </row>
    <row r="44" spans="1:36" ht="22.5" customHeight="1" x14ac:dyDescent="0.25">
      <c r="A44" s="97" t="s">
        <v>62</v>
      </c>
      <c r="B44" s="97"/>
      <c r="C44" s="97"/>
      <c r="D44" s="97"/>
      <c r="E44" s="97"/>
      <c r="F44" s="97"/>
      <c r="G44" s="97"/>
      <c r="H44" s="97"/>
      <c r="I44" s="97"/>
      <c r="J44" s="97"/>
      <c r="K44" s="69">
        <f t="shared" ref="K44:K55" si="0">IF(ISERROR(VLOOKUP(A44,A$129:I$144,9,0)=TRUE),0,(VLOOKUP(A44,A$129:I$144,9,0)))</f>
        <v>1.5</v>
      </c>
      <c r="L44" s="69"/>
      <c r="M44" s="69"/>
      <c r="N44" s="69"/>
      <c r="O44" s="69"/>
      <c r="P44" s="69"/>
      <c r="Q44" s="69">
        <v>1000</v>
      </c>
      <c r="R44" s="69"/>
      <c r="S44" s="69"/>
      <c r="T44" s="69"/>
      <c r="U44" s="69">
        <v>183</v>
      </c>
      <c r="V44" s="69"/>
      <c r="W44" s="69"/>
      <c r="X44" s="69"/>
      <c r="Y44" s="69">
        <f>K44*Q44*U44</f>
        <v>274500</v>
      </c>
      <c r="Z44" s="69"/>
      <c r="AA44" s="69"/>
      <c r="AB44" s="69"/>
      <c r="AC44" s="69"/>
      <c r="AD44" s="69"/>
      <c r="AE44" s="69"/>
      <c r="AF44" s="69"/>
      <c r="AG44" s="69"/>
      <c r="AH44" s="69"/>
      <c r="AI44" s="69"/>
    </row>
    <row r="45" spans="1:36" ht="22.5" customHeight="1" x14ac:dyDescent="0.25">
      <c r="A45" s="97"/>
      <c r="B45" s="97"/>
      <c r="C45" s="97"/>
      <c r="D45" s="97"/>
      <c r="E45" s="97"/>
      <c r="F45" s="97"/>
      <c r="G45" s="97"/>
      <c r="H45" s="97"/>
      <c r="I45" s="97"/>
      <c r="J45" s="97"/>
      <c r="K45" s="69">
        <f t="shared" si="0"/>
        <v>0</v>
      </c>
      <c r="L45" s="69"/>
      <c r="M45" s="69"/>
      <c r="N45" s="69"/>
      <c r="O45" s="69"/>
      <c r="P45" s="69"/>
      <c r="Q45" s="69">
        <v>0</v>
      </c>
      <c r="R45" s="69"/>
      <c r="S45" s="69"/>
      <c r="T45" s="69"/>
      <c r="U45" s="69">
        <v>365</v>
      </c>
      <c r="V45" s="69"/>
      <c r="W45" s="69"/>
      <c r="X45" s="69"/>
      <c r="Y45" s="69">
        <f>IFERROR(K45*Q45*U45,0)</f>
        <v>0</v>
      </c>
      <c r="Z45" s="69"/>
      <c r="AA45" s="69"/>
      <c r="AB45" s="69"/>
      <c r="AC45" s="69"/>
      <c r="AD45" s="69"/>
      <c r="AE45" s="69"/>
      <c r="AF45" s="69"/>
      <c r="AG45" s="69"/>
      <c r="AH45" s="69"/>
      <c r="AI45" s="69"/>
    </row>
    <row r="46" spans="1:36" ht="22.5" customHeight="1" x14ac:dyDescent="0.25">
      <c r="A46" s="97"/>
      <c r="B46" s="97"/>
      <c r="C46" s="97"/>
      <c r="D46" s="97"/>
      <c r="E46" s="97"/>
      <c r="F46" s="97"/>
      <c r="G46" s="97"/>
      <c r="H46" s="97"/>
      <c r="I46" s="97"/>
      <c r="J46" s="97"/>
      <c r="K46" s="69">
        <f t="shared" si="0"/>
        <v>0</v>
      </c>
      <c r="L46" s="69"/>
      <c r="M46" s="69"/>
      <c r="N46" s="69"/>
      <c r="O46" s="69"/>
      <c r="P46" s="69"/>
      <c r="Q46" s="69">
        <v>0</v>
      </c>
      <c r="R46" s="69"/>
      <c r="S46" s="69"/>
      <c r="T46" s="69"/>
      <c r="U46" s="69">
        <v>365</v>
      </c>
      <c r="V46" s="69"/>
      <c r="W46" s="69"/>
      <c r="X46" s="69"/>
      <c r="Y46" s="56">
        <f t="shared" ref="Y46:Y55" si="1">IFERROR(K46*Q46*U46,0)</f>
        <v>0</v>
      </c>
      <c r="Z46" s="57"/>
      <c r="AA46" s="57"/>
      <c r="AB46" s="57"/>
      <c r="AC46" s="57"/>
      <c r="AD46" s="57"/>
      <c r="AE46" s="57"/>
      <c r="AF46" s="57"/>
      <c r="AG46" s="57"/>
      <c r="AH46" s="57"/>
      <c r="AI46" s="58"/>
    </row>
    <row r="47" spans="1:36" ht="22.5" customHeight="1" x14ac:dyDescent="0.25">
      <c r="A47" s="97"/>
      <c r="B47" s="97"/>
      <c r="C47" s="97"/>
      <c r="D47" s="97"/>
      <c r="E47" s="97"/>
      <c r="F47" s="97"/>
      <c r="G47" s="97"/>
      <c r="H47" s="97"/>
      <c r="I47" s="97"/>
      <c r="J47" s="97"/>
      <c r="K47" s="69">
        <f t="shared" si="0"/>
        <v>0</v>
      </c>
      <c r="L47" s="69"/>
      <c r="M47" s="69"/>
      <c r="N47" s="69"/>
      <c r="O47" s="69"/>
      <c r="P47" s="69"/>
      <c r="Q47" s="69">
        <v>0</v>
      </c>
      <c r="R47" s="69"/>
      <c r="S47" s="69"/>
      <c r="T47" s="69"/>
      <c r="U47" s="69">
        <v>365</v>
      </c>
      <c r="V47" s="69"/>
      <c r="W47" s="69"/>
      <c r="X47" s="69"/>
      <c r="Y47" s="56">
        <f t="shared" si="1"/>
        <v>0</v>
      </c>
      <c r="Z47" s="57"/>
      <c r="AA47" s="57"/>
      <c r="AB47" s="57"/>
      <c r="AC47" s="57"/>
      <c r="AD47" s="57"/>
      <c r="AE47" s="57"/>
      <c r="AF47" s="57"/>
      <c r="AG47" s="57"/>
      <c r="AH47" s="57"/>
      <c r="AI47" s="58"/>
    </row>
    <row r="48" spans="1:36" ht="22.5" hidden="1" customHeight="1" x14ac:dyDescent="0.25">
      <c r="A48" s="69"/>
      <c r="B48" s="69"/>
      <c r="C48" s="69"/>
      <c r="D48" s="69"/>
      <c r="E48" s="69"/>
      <c r="F48" s="69"/>
      <c r="G48" s="69"/>
      <c r="H48" s="69"/>
      <c r="I48" s="69"/>
      <c r="J48" s="69"/>
      <c r="K48" s="69">
        <f t="shared" si="0"/>
        <v>0</v>
      </c>
      <c r="L48" s="69"/>
      <c r="M48" s="69"/>
      <c r="N48" s="69"/>
      <c r="O48" s="69"/>
      <c r="P48" s="69"/>
      <c r="Q48" s="69">
        <v>0</v>
      </c>
      <c r="R48" s="69"/>
      <c r="S48" s="69"/>
      <c r="T48" s="69"/>
      <c r="U48" s="69">
        <v>365</v>
      </c>
      <c r="V48" s="69"/>
      <c r="W48" s="69"/>
      <c r="X48" s="69"/>
      <c r="Y48" s="56">
        <f t="shared" si="1"/>
        <v>0</v>
      </c>
      <c r="Z48" s="57"/>
      <c r="AA48" s="57"/>
      <c r="AB48" s="57"/>
      <c r="AC48" s="57"/>
      <c r="AD48" s="57"/>
      <c r="AE48" s="57"/>
      <c r="AF48" s="57"/>
      <c r="AG48" s="57"/>
      <c r="AH48" s="57"/>
      <c r="AI48" s="58"/>
    </row>
    <row r="49" spans="1:35" ht="22.5" hidden="1" customHeight="1" x14ac:dyDescent="0.25">
      <c r="A49" s="69"/>
      <c r="B49" s="69"/>
      <c r="C49" s="69"/>
      <c r="D49" s="69"/>
      <c r="E49" s="69"/>
      <c r="F49" s="69"/>
      <c r="G49" s="69"/>
      <c r="H49" s="69"/>
      <c r="I49" s="69"/>
      <c r="J49" s="69"/>
      <c r="K49" s="69">
        <f t="shared" si="0"/>
        <v>0</v>
      </c>
      <c r="L49" s="69"/>
      <c r="M49" s="69"/>
      <c r="N49" s="69"/>
      <c r="O49" s="69"/>
      <c r="P49" s="69"/>
      <c r="Q49" s="69">
        <v>0</v>
      </c>
      <c r="R49" s="69"/>
      <c r="S49" s="69"/>
      <c r="T49" s="69"/>
      <c r="U49" s="69">
        <v>365</v>
      </c>
      <c r="V49" s="69"/>
      <c r="W49" s="69"/>
      <c r="X49" s="69"/>
      <c r="Y49" s="56">
        <f t="shared" si="1"/>
        <v>0</v>
      </c>
      <c r="Z49" s="57"/>
      <c r="AA49" s="57"/>
      <c r="AB49" s="57"/>
      <c r="AC49" s="57"/>
      <c r="AD49" s="57"/>
      <c r="AE49" s="57"/>
      <c r="AF49" s="57"/>
      <c r="AG49" s="57"/>
      <c r="AH49" s="57"/>
      <c r="AI49" s="58"/>
    </row>
    <row r="50" spans="1:35" ht="22.5" hidden="1" customHeight="1" x14ac:dyDescent="0.25">
      <c r="A50" s="69"/>
      <c r="B50" s="69"/>
      <c r="C50" s="69"/>
      <c r="D50" s="69"/>
      <c r="E50" s="69"/>
      <c r="F50" s="69"/>
      <c r="G50" s="69"/>
      <c r="H50" s="69"/>
      <c r="I50" s="69"/>
      <c r="J50" s="69"/>
      <c r="K50" s="69">
        <f t="shared" si="0"/>
        <v>0</v>
      </c>
      <c r="L50" s="69"/>
      <c r="M50" s="69"/>
      <c r="N50" s="69"/>
      <c r="O50" s="69"/>
      <c r="P50" s="69"/>
      <c r="Q50" s="69">
        <v>0</v>
      </c>
      <c r="R50" s="69"/>
      <c r="S50" s="69"/>
      <c r="T50" s="69"/>
      <c r="U50" s="69">
        <v>365</v>
      </c>
      <c r="V50" s="69"/>
      <c r="W50" s="69"/>
      <c r="X50" s="69"/>
      <c r="Y50" s="56">
        <f t="shared" si="1"/>
        <v>0</v>
      </c>
      <c r="Z50" s="57"/>
      <c r="AA50" s="57"/>
      <c r="AB50" s="57"/>
      <c r="AC50" s="57"/>
      <c r="AD50" s="57"/>
      <c r="AE50" s="57"/>
      <c r="AF50" s="57"/>
      <c r="AG50" s="57"/>
      <c r="AH50" s="57"/>
      <c r="AI50" s="58"/>
    </row>
    <row r="51" spans="1:35" ht="22.5" hidden="1" customHeight="1" x14ac:dyDescent="0.25">
      <c r="A51" s="69"/>
      <c r="B51" s="69"/>
      <c r="C51" s="69"/>
      <c r="D51" s="69"/>
      <c r="E51" s="69"/>
      <c r="F51" s="69"/>
      <c r="G51" s="69"/>
      <c r="H51" s="69"/>
      <c r="I51" s="69"/>
      <c r="J51" s="69"/>
      <c r="K51" s="69">
        <f t="shared" si="0"/>
        <v>0</v>
      </c>
      <c r="L51" s="69"/>
      <c r="M51" s="69"/>
      <c r="N51" s="69"/>
      <c r="O51" s="69"/>
      <c r="P51" s="69"/>
      <c r="Q51" s="69">
        <v>0</v>
      </c>
      <c r="R51" s="69"/>
      <c r="S51" s="69"/>
      <c r="T51" s="69"/>
      <c r="U51" s="69">
        <v>365</v>
      </c>
      <c r="V51" s="69"/>
      <c r="W51" s="69"/>
      <c r="X51" s="69"/>
      <c r="Y51" s="56">
        <f t="shared" si="1"/>
        <v>0</v>
      </c>
      <c r="Z51" s="57"/>
      <c r="AA51" s="57"/>
      <c r="AB51" s="57"/>
      <c r="AC51" s="57"/>
      <c r="AD51" s="57"/>
      <c r="AE51" s="57"/>
      <c r="AF51" s="57"/>
      <c r="AG51" s="57"/>
      <c r="AH51" s="57"/>
      <c r="AI51" s="58"/>
    </row>
    <row r="52" spans="1:35" ht="22.5" hidden="1" customHeight="1" x14ac:dyDescent="0.25">
      <c r="A52" s="69"/>
      <c r="B52" s="69"/>
      <c r="C52" s="69"/>
      <c r="D52" s="69"/>
      <c r="E52" s="69"/>
      <c r="F52" s="69"/>
      <c r="G52" s="69"/>
      <c r="H52" s="69"/>
      <c r="I52" s="69"/>
      <c r="J52" s="69"/>
      <c r="K52" s="69">
        <f t="shared" si="0"/>
        <v>0</v>
      </c>
      <c r="L52" s="69"/>
      <c r="M52" s="69"/>
      <c r="N52" s="69"/>
      <c r="O52" s="69"/>
      <c r="P52" s="69"/>
      <c r="Q52" s="69">
        <v>0</v>
      </c>
      <c r="R52" s="69"/>
      <c r="S52" s="69"/>
      <c r="T52" s="69"/>
      <c r="U52" s="69">
        <v>365</v>
      </c>
      <c r="V52" s="69"/>
      <c r="W52" s="69"/>
      <c r="X52" s="69"/>
      <c r="Y52" s="56">
        <f t="shared" si="1"/>
        <v>0</v>
      </c>
      <c r="Z52" s="57"/>
      <c r="AA52" s="57"/>
      <c r="AB52" s="57"/>
      <c r="AC52" s="57"/>
      <c r="AD52" s="57"/>
      <c r="AE52" s="57"/>
      <c r="AF52" s="57"/>
      <c r="AG52" s="57"/>
      <c r="AH52" s="57"/>
      <c r="AI52" s="58"/>
    </row>
    <row r="53" spans="1:35" ht="22.5" hidden="1" customHeight="1" x14ac:dyDescent="0.25">
      <c r="A53" s="69"/>
      <c r="B53" s="69"/>
      <c r="C53" s="69"/>
      <c r="D53" s="69"/>
      <c r="E53" s="69"/>
      <c r="F53" s="69"/>
      <c r="G53" s="69"/>
      <c r="H53" s="69"/>
      <c r="I53" s="69"/>
      <c r="J53" s="69"/>
      <c r="K53" s="69">
        <f t="shared" si="0"/>
        <v>0</v>
      </c>
      <c r="L53" s="69"/>
      <c r="M53" s="69"/>
      <c r="N53" s="69"/>
      <c r="O53" s="69"/>
      <c r="P53" s="69"/>
      <c r="Q53" s="69">
        <v>0</v>
      </c>
      <c r="R53" s="69"/>
      <c r="S53" s="69"/>
      <c r="T53" s="69"/>
      <c r="U53" s="69">
        <v>365</v>
      </c>
      <c r="V53" s="69"/>
      <c r="W53" s="69"/>
      <c r="X53" s="69"/>
      <c r="Y53" s="56">
        <f t="shared" si="1"/>
        <v>0</v>
      </c>
      <c r="Z53" s="57"/>
      <c r="AA53" s="57"/>
      <c r="AB53" s="57"/>
      <c r="AC53" s="57"/>
      <c r="AD53" s="57"/>
      <c r="AE53" s="57"/>
      <c r="AF53" s="57"/>
      <c r="AG53" s="57"/>
      <c r="AH53" s="57"/>
      <c r="AI53" s="58"/>
    </row>
    <row r="54" spans="1:35" ht="22.5" hidden="1" customHeight="1" x14ac:dyDescent="0.25">
      <c r="A54" s="69"/>
      <c r="B54" s="69"/>
      <c r="C54" s="69"/>
      <c r="D54" s="69"/>
      <c r="E54" s="69"/>
      <c r="F54" s="69"/>
      <c r="G54" s="69"/>
      <c r="H54" s="69"/>
      <c r="I54" s="69"/>
      <c r="J54" s="69"/>
      <c r="K54" s="69">
        <f t="shared" si="0"/>
        <v>0</v>
      </c>
      <c r="L54" s="69"/>
      <c r="M54" s="69"/>
      <c r="N54" s="69"/>
      <c r="O54" s="69"/>
      <c r="P54" s="69"/>
      <c r="Q54" s="69">
        <v>0</v>
      </c>
      <c r="R54" s="69"/>
      <c r="S54" s="69"/>
      <c r="T54" s="69"/>
      <c r="U54" s="69">
        <v>365</v>
      </c>
      <c r="V54" s="69"/>
      <c r="W54" s="69"/>
      <c r="X54" s="69"/>
      <c r="Y54" s="56">
        <f t="shared" si="1"/>
        <v>0</v>
      </c>
      <c r="Z54" s="57"/>
      <c r="AA54" s="57"/>
      <c r="AB54" s="57"/>
      <c r="AC54" s="57"/>
      <c r="AD54" s="57"/>
      <c r="AE54" s="57"/>
      <c r="AF54" s="57"/>
      <c r="AG54" s="57"/>
      <c r="AH54" s="57"/>
      <c r="AI54" s="58"/>
    </row>
    <row r="55" spans="1:35" ht="22.5" hidden="1" customHeight="1" x14ac:dyDescent="0.25">
      <c r="A55" s="69"/>
      <c r="B55" s="69"/>
      <c r="C55" s="69"/>
      <c r="D55" s="69"/>
      <c r="E55" s="69"/>
      <c r="F55" s="69"/>
      <c r="G55" s="69"/>
      <c r="H55" s="69"/>
      <c r="I55" s="69"/>
      <c r="J55" s="69"/>
      <c r="K55" s="69">
        <f t="shared" si="0"/>
        <v>0</v>
      </c>
      <c r="L55" s="69"/>
      <c r="M55" s="69"/>
      <c r="N55" s="69"/>
      <c r="O55" s="69"/>
      <c r="P55" s="69"/>
      <c r="Q55" s="69">
        <v>0</v>
      </c>
      <c r="R55" s="69"/>
      <c r="S55" s="69"/>
      <c r="T55" s="69"/>
      <c r="U55" s="69">
        <v>365</v>
      </c>
      <c r="V55" s="69"/>
      <c r="W55" s="69"/>
      <c r="X55" s="69"/>
      <c r="Y55" s="56">
        <f t="shared" si="1"/>
        <v>0</v>
      </c>
      <c r="Z55" s="57"/>
      <c r="AA55" s="57"/>
      <c r="AB55" s="57"/>
      <c r="AC55" s="57"/>
      <c r="AD55" s="57"/>
      <c r="AE55" s="57"/>
      <c r="AF55" s="57"/>
      <c r="AG55" s="57"/>
      <c r="AH55" s="57"/>
      <c r="AI55" s="58"/>
    </row>
    <row r="56" spans="1:35" x14ac:dyDescent="0.25">
      <c r="A56" s="62" t="s">
        <v>77</v>
      </c>
      <c r="B56" s="63"/>
      <c r="C56" s="63"/>
      <c r="D56" s="63"/>
      <c r="E56" s="63"/>
      <c r="F56" s="63"/>
      <c r="G56" s="63"/>
      <c r="H56" s="63"/>
      <c r="I56" s="63"/>
      <c r="J56" s="63"/>
      <c r="K56" s="63"/>
      <c r="L56" s="63"/>
      <c r="M56" s="63"/>
      <c r="N56" s="63"/>
      <c r="O56" s="63"/>
      <c r="P56" s="63"/>
      <c r="Q56" s="63"/>
      <c r="R56" s="63"/>
      <c r="S56" s="63"/>
      <c r="T56" s="63"/>
      <c r="U56" s="63"/>
      <c r="V56" s="63"/>
      <c r="W56" s="63"/>
      <c r="X56" s="64"/>
      <c r="Y56" s="68">
        <f>SUM(Y44:AI49)</f>
        <v>274500</v>
      </c>
      <c r="Z56" s="68"/>
      <c r="AA56" s="68"/>
      <c r="AB56" s="68"/>
      <c r="AC56" s="68"/>
      <c r="AD56" s="68"/>
      <c r="AE56" s="68"/>
      <c r="AF56" s="68"/>
      <c r="AG56" s="68"/>
      <c r="AH56" s="68"/>
      <c r="AI56" s="68"/>
    </row>
    <row r="57" spans="1:35" x14ac:dyDescent="0.25">
      <c r="A57" s="65"/>
      <c r="B57" s="66"/>
      <c r="C57" s="66"/>
      <c r="D57" s="66"/>
      <c r="E57" s="66"/>
      <c r="F57" s="66"/>
      <c r="G57" s="66"/>
      <c r="H57" s="66"/>
      <c r="I57" s="66"/>
      <c r="J57" s="66"/>
      <c r="K57" s="66"/>
      <c r="L57" s="66"/>
      <c r="M57" s="66"/>
      <c r="N57" s="66"/>
      <c r="O57" s="66"/>
      <c r="P57" s="66"/>
      <c r="Q57" s="66"/>
      <c r="R57" s="66"/>
      <c r="S57" s="66"/>
      <c r="T57" s="66"/>
      <c r="U57" s="66"/>
      <c r="V57" s="66"/>
      <c r="W57" s="66"/>
      <c r="X57" s="67"/>
      <c r="Y57" s="68"/>
      <c r="Z57" s="68"/>
      <c r="AA57" s="68"/>
      <c r="AB57" s="68"/>
      <c r="AC57" s="68"/>
      <c r="AD57" s="68"/>
      <c r="AE57" s="68"/>
      <c r="AF57" s="68"/>
      <c r="AG57" s="68"/>
      <c r="AH57" s="68"/>
      <c r="AI57" s="68"/>
    </row>
    <row r="59" spans="1:35" ht="15" customHeight="1" x14ac:dyDescent="0.25">
      <c r="B59" s="60">
        <f>K35</f>
        <v>538848</v>
      </c>
      <c r="C59" s="60"/>
      <c r="D59" s="60"/>
      <c r="E59" s="60"/>
      <c r="F59" s="60"/>
      <c r="G59" s="59" t="s">
        <v>70</v>
      </c>
      <c r="H59" s="59"/>
      <c r="I59" s="60">
        <f>Y56</f>
        <v>274500</v>
      </c>
      <c r="J59" s="60"/>
      <c r="K59" s="60"/>
      <c r="L59" s="60"/>
      <c r="M59" s="60"/>
      <c r="N59" s="61" t="str">
        <f>IF(B59&gt;I59,"GEREKLİ YAĞMUR SUYU TOPLANMAKTADIR.","TOPLANAN YAĞMUR SUYU YETERSİZDİR.")</f>
        <v>GEREKLİ YAĞMUR SUYU TOPLANMAKTADIR.</v>
      </c>
      <c r="O59" s="61"/>
      <c r="P59" s="61"/>
      <c r="Q59" s="61"/>
      <c r="R59" s="61"/>
      <c r="S59" s="61"/>
      <c r="T59" s="61"/>
      <c r="U59" s="61"/>
      <c r="V59" s="61"/>
      <c r="W59" s="61"/>
      <c r="X59" s="61"/>
      <c r="Y59" s="61"/>
      <c r="Z59" s="61"/>
      <c r="AA59" s="61"/>
      <c r="AB59" s="61"/>
      <c r="AC59" s="61"/>
      <c r="AD59" s="61"/>
      <c r="AE59" s="61"/>
      <c r="AF59" s="61"/>
      <c r="AG59" s="61"/>
      <c r="AH59" s="61"/>
      <c r="AI59" s="61"/>
    </row>
    <row r="60" spans="1:35" ht="15" customHeight="1" x14ac:dyDescent="0.25">
      <c r="B60" s="60"/>
      <c r="C60" s="60"/>
      <c r="D60" s="60"/>
      <c r="E60" s="60"/>
      <c r="F60" s="60"/>
      <c r="G60" s="59"/>
      <c r="H60" s="59"/>
      <c r="I60" s="60"/>
      <c r="J60" s="60"/>
      <c r="K60" s="60"/>
      <c r="L60" s="60"/>
      <c r="M60" s="60"/>
      <c r="N60" s="61"/>
      <c r="O60" s="61"/>
      <c r="P60" s="61"/>
      <c r="Q60" s="61"/>
      <c r="R60" s="61"/>
      <c r="S60" s="61"/>
      <c r="T60" s="61"/>
      <c r="U60" s="61"/>
      <c r="V60" s="61"/>
      <c r="W60" s="61"/>
      <c r="X60" s="61"/>
      <c r="Y60" s="61"/>
      <c r="Z60" s="61"/>
      <c r="AA60" s="61"/>
      <c r="AB60" s="61"/>
      <c r="AC60" s="61"/>
      <c r="AD60" s="61"/>
      <c r="AE60" s="61"/>
      <c r="AF60" s="61"/>
      <c r="AG60" s="61"/>
      <c r="AH60" s="61"/>
      <c r="AI60" s="61"/>
    </row>
    <row r="61" spans="1:35" x14ac:dyDescent="0.25">
      <c r="N61" s="52" t="s">
        <v>71</v>
      </c>
      <c r="O61" s="52"/>
      <c r="P61" s="52"/>
      <c r="Q61" s="52"/>
      <c r="R61" s="52"/>
      <c r="S61" s="52"/>
      <c r="T61" s="52"/>
      <c r="U61" s="52"/>
      <c r="V61" s="52"/>
      <c r="W61" s="52"/>
      <c r="X61" s="52"/>
      <c r="Y61" s="52"/>
      <c r="Z61" s="52"/>
      <c r="AA61" s="52"/>
      <c r="AB61" s="52"/>
      <c r="AC61" s="52"/>
      <c r="AD61" s="52"/>
      <c r="AE61" s="52"/>
      <c r="AF61" s="52"/>
      <c r="AG61" s="52"/>
      <c r="AH61" s="52"/>
      <c r="AI61" s="52"/>
    </row>
    <row r="62" spans="1:35" x14ac:dyDescent="0.25">
      <c r="N62" s="34"/>
      <c r="O62" s="34"/>
      <c r="P62" s="34"/>
      <c r="Q62" s="34"/>
      <c r="R62" s="34"/>
      <c r="S62" s="34"/>
      <c r="T62" s="34"/>
      <c r="U62" s="34"/>
      <c r="V62" s="34"/>
      <c r="W62" s="34"/>
      <c r="X62" s="34"/>
      <c r="Y62" s="34"/>
      <c r="Z62" s="34"/>
      <c r="AA62" s="34"/>
      <c r="AB62" s="34"/>
      <c r="AC62" s="34"/>
      <c r="AD62" s="34"/>
      <c r="AE62" s="34"/>
      <c r="AF62" s="34"/>
      <c r="AG62" s="34"/>
      <c r="AH62" s="34"/>
      <c r="AI62" s="34"/>
    </row>
    <row r="63" spans="1:35" x14ac:dyDescent="0.25">
      <c r="A63" s="26" t="s">
        <v>95</v>
      </c>
      <c r="B63" s="26"/>
      <c r="C63" s="26"/>
      <c r="D63" s="26"/>
      <c r="E63" s="26"/>
      <c r="F63" s="26"/>
      <c r="G63" s="26"/>
      <c r="H63" s="26"/>
      <c r="I63" s="26"/>
      <c r="J63" s="26"/>
      <c r="K63" s="26"/>
      <c r="L63" s="26"/>
      <c r="M63" s="26"/>
      <c r="N63" s="26"/>
      <c r="O63" s="26"/>
      <c r="P63" s="26"/>
      <c r="Q63" s="35"/>
      <c r="R63" s="35"/>
      <c r="S63" s="52">
        <f>U44</f>
        <v>183</v>
      </c>
      <c r="T63" s="52"/>
      <c r="U63" s="1" t="s">
        <v>94</v>
      </c>
    </row>
    <row r="65" spans="1:35" ht="15.75" thickBot="1" x14ac:dyDescent="0.3"/>
    <row r="66" spans="1:35" ht="21.75" thickBot="1" x14ac:dyDescent="0.4">
      <c r="A66" s="82" t="s">
        <v>72</v>
      </c>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4"/>
    </row>
    <row r="67" spans="1:35" ht="21.75" thickBot="1" x14ac:dyDescent="0.4">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row>
    <row r="68" spans="1:35" ht="21.75" thickBot="1" x14ac:dyDescent="0.4">
      <c r="A68" s="23"/>
      <c r="B68" s="53" t="s">
        <v>80</v>
      </c>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5"/>
      <c r="AH68" s="23"/>
      <c r="AI68" s="23"/>
    </row>
    <row r="69" spans="1:35" ht="21" x14ac:dyDescent="0.35">
      <c r="A69" s="23"/>
      <c r="B69" s="24" t="s">
        <v>79</v>
      </c>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row>
    <row r="70" spans="1:35" ht="21" x14ac:dyDescent="0.35">
      <c r="A70" s="23"/>
      <c r="B70" s="25" t="s">
        <v>81</v>
      </c>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row>
    <row r="71" spans="1:35" ht="21" x14ac:dyDescent="0.35">
      <c r="A71" s="23"/>
      <c r="B71" s="26" t="s">
        <v>82</v>
      </c>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row>
    <row r="72" spans="1:35" x14ac:dyDescent="0.25">
      <c r="A72" s="1"/>
    </row>
    <row r="73" spans="1:35" x14ac:dyDescent="0.25">
      <c r="B73" s="85"/>
      <c r="C73" s="85"/>
      <c r="D73" s="85"/>
      <c r="E73" s="85"/>
      <c r="F73" s="85"/>
      <c r="G73" s="85"/>
      <c r="H73" s="85"/>
      <c r="I73" s="85"/>
      <c r="J73" s="85"/>
      <c r="K73" s="85"/>
      <c r="L73" s="85"/>
      <c r="M73" s="85"/>
      <c r="N73" s="85"/>
      <c r="O73" s="85"/>
      <c r="P73" s="85"/>
    </row>
    <row r="74" spans="1:35" x14ac:dyDescent="0.25">
      <c r="B74" s="85"/>
      <c r="C74" s="85"/>
      <c r="D74" s="85"/>
      <c r="E74" s="85"/>
      <c r="F74" s="85"/>
      <c r="G74" s="85"/>
      <c r="H74" s="85"/>
      <c r="I74" s="85"/>
      <c r="J74" s="85"/>
      <c r="K74" s="85"/>
      <c r="L74" s="85"/>
      <c r="M74" s="85"/>
      <c r="N74" s="85"/>
      <c r="O74" s="85"/>
      <c r="P74" s="85"/>
    </row>
    <row r="75" spans="1:35" ht="24" x14ac:dyDescent="0.45">
      <c r="B75" s="19" t="s">
        <v>73</v>
      </c>
    </row>
    <row r="76" spans="1:35" ht="24" x14ac:dyDescent="0.45">
      <c r="B76" s="20" t="s">
        <v>74</v>
      </c>
      <c r="U76" s="21" t="s">
        <v>78</v>
      </c>
    </row>
    <row r="77" spans="1:35" ht="24" x14ac:dyDescent="0.45">
      <c r="B77" s="20" t="s">
        <v>75</v>
      </c>
      <c r="U77" s="21" t="s">
        <v>76</v>
      </c>
    </row>
    <row r="79" spans="1:35" x14ac:dyDescent="0.25">
      <c r="B79" s="24" t="s">
        <v>83</v>
      </c>
    </row>
    <row r="80" spans="1:35" x14ac:dyDescent="0.25">
      <c r="B80" t="s">
        <v>84</v>
      </c>
    </row>
    <row r="82" spans="1:35" ht="15.75" thickBot="1" x14ac:dyDescent="0.3"/>
    <row r="83" spans="1:35" ht="25.5" thickBot="1" x14ac:dyDescent="0.5">
      <c r="B83" s="29" t="s">
        <v>85</v>
      </c>
      <c r="C83" s="30"/>
      <c r="D83" s="111">
        <f>Y56*0.06</f>
        <v>16470</v>
      </c>
      <c r="E83" s="112"/>
      <c r="F83" s="112"/>
      <c r="G83" s="112"/>
      <c r="H83" s="112"/>
      <c r="I83" s="112"/>
      <c r="J83" s="112"/>
      <c r="K83" s="112"/>
      <c r="L83" s="113"/>
      <c r="N83" s="18" t="s">
        <v>86</v>
      </c>
    </row>
    <row r="84" spans="1:35" ht="25.5" thickBot="1" x14ac:dyDescent="0.5">
      <c r="B84" s="27" t="s">
        <v>85</v>
      </c>
      <c r="C84" s="28"/>
      <c r="D84" s="111">
        <f>K35*0.06</f>
        <v>32330.879999999997</v>
      </c>
      <c r="E84" s="112"/>
      <c r="F84" s="112"/>
      <c r="G84" s="112"/>
      <c r="H84" s="112"/>
      <c r="I84" s="112"/>
      <c r="J84" s="112"/>
      <c r="K84" s="112"/>
      <c r="L84" s="113"/>
      <c r="N84" s="18" t="s">
        <v>87</v>
      </c>
    </row>
    <row r="87" spans="1:35" ht="15.75" thickBot="1" x14ac:dyDescent="0.3"/>
    <row r="88" spans="1:35" ht="21.75" thickBot="1" x14ac:dyDescent="0.4">
      <c r="A88" s="82" t="s">
        <v>88</v>
      </c>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4"/>
    </row>
    <row r="89" spans="1:35" ht="21" x14ac:dyDescent="0.35">
      <c r="A89" s="31"/>
      <c r="B89" s="31"/>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row>
    <row r="90" spans="1:35" s="32" customFormat="1" ht="21.75" thickBot="1" x14ac:dyDescent="0.4">
      <c r="B90" s="117" t="s">
        <v>92</v>
      </c>
      <c r="C90" s="117"/>
      <c r="D90" s="117"/>
      <c r="E90" s="117"/>
      <c r="F90" s="117"/>
      <c r="G90" s="117"/>
      <c r="H90" s="117"/>
      <c r="I90" s="117"/>
      <c r="J90" s="117"/>
      <c r="K90" s="117"/>
      <c r="L90" s="117"/>
      <c r="M90" s="117"/>
      <c r="N90" s="117"/>
      <c r="O90" s="117"/>
      <c r="P90" s="117"/>
      <c r="Q90" s="117"/>
      <c r="R90" s="117"/>
      <c r="S90" s="117"/>
      <c r="T90" s="117"/>
      <c r="U90" s="117"/>
      <c r="V90" s="117"/>
      <c r="W90" s="117"/>
      <c r="X90" s="117"/>
      <c r="Y90" s="117"/>
      <c r="Z90" s="117"/>
      <c r="AA90" s="117"/>
      <c r="AB90" s="117"/>
      <c r="AC90" s="117"/>
      <c r="AD90" s="117"/>
      <c r="AE90" s="117"/>
      <c r="AF90" s="117"/>
      <c r="AG90" s="117"/>
      <c r="AH90" s="117"/>
    </row>
    <row r="91" spans="1:35" s="32" customFormat="1" ht="21.75" thickBot="1" x14ac:dyDescent="0.4">
      <c r="B91" s="118" t="s">
        <v>90</v>
      </c>
      <c r="C91" s="119"/>
      <c r="D91" s="114">
        <f>ROUNDUP(I106,0)</f>
        <v>33</v>
      </c>
      <c r="E91" s="115"/>
      <c r="F91" s="115"/>
      <c r="G91" s="115"/>
      <c r="H91" s="116"/>
      <c r="I91" s="33" t="s">
        <v>91</v>
      </c>
      <c r="W91" s="33"/>
    </row>
    <row r="92" spans="1:35" s="32" customFormat="1" ht="24" x14ac:dyDescent="0.45">
      <c r="B92" s="33" t="s">
        <v>93</v>
      </c>
    </row>
    <row r="93" spans="1:35" ht="15.75" thickBot="1" x14ac:dyDescent="0.3"/>
    <row r="94" spans="1:35" x14ac:dyDescent="0.25">
      <c r="G94" s="98">
        <f>ROUNDUP(F105,0)</f>
        <v>17</v>
      </c>
      <c r="H94" s="99"/>
      <c r="I94" s="99"/>
      <c r="J94" s="99"/>
      <c r="K94" s="99"/>
      <c r="L94" s="99"/>
      <c r="M94" s="99"/>
      <c r="N94" s="99"/>
      <c r="O94" s="99"/>
      <c r="P94" s="99"/>
      <c r="Q94" s="99"/>
      <c r="R94" s="99"/>
      <c r="S94" s="99"/>
      <c r="T94" s="99"/>
      <c r="U94" s="99"/>
      <c r="V94" s="99"/>
      <c r="W94" s="99"/>
      <c r="X94" s="100"/>
      <c r="Z94" s="104" t="s">
        <v>89</v>
      </c>
      <c r="AA94" s="105"/>
      <c r="AB94" s="105"/>
      <c r="AC94" s="105"/>
      <c r="AD94" s="106"/>
    </row>
    <row r="95" spans="1:35" ht="15.75" thickBot="1" x14ac:dyDescent="0.3">
      <c r="G95" s="101"/>
      <c r="H95" s="102"/>
      <c r="I95" s="102"/>
      <c r="J95" s="102"/>
      <c r="K95" s="102"/>
      <c r="L95" s="102"/>
      <c r="M95" s="102"/>
      <c r="N95" s="102"/>
      <c r="O95" s="102"/>
      <c r="P95" s="102"/>
      <c r="Q95" s="102"/>
      <c r="R95" s="102"/>
      <c r="S95" s="102"/>
      <c r="T95" s="102"/>
      <c r="U95" s="102"/>
      <c r="V95" s="102"/>
      <c r="W95" s="102"/>
      <c r="X95" s="103"/>
      <c r="Z95" s="107"/>
      <c r="AA95" s="108"/>
      <c r="AB95" s="108"/>
      <c r="AC95" s="108"/>
      <c r="AD95" s="109"/>
    </row>
    <row r="98" spans="1:13" hidden="1" x14ac:dyDescent="0.25">
      <c r="B98">
        <v>33</v>
      </c>
    </row>
    <row r="102" spans="1:13" ht="18.75" x14ac:dyDescent="0.3">
      <c r="A102" s="50" t="s">
        <v>161</v>
      </c>
    </row>
    <row r="105" spans="1:13" hidden="1" x14ac:dyDescent="0.25">
      <c r="F105" s="110">
        <f>SMALL(D83:L84,1)/1000</f>
        <v>16.47</v>
      </c>
      <c r="G105" s="110"/>
      <c r="H105" s="110"/>
      <c r="I105" s="110"/>
      <c r="J105" s="110"/>
      <c r="K105" s="110"/>
      <c r="L105" s="110"/>
      <c r="M105" s="110"/>
    </row>
    <row r="106" spans="1:13" hidden="1" x14ac:dyDescent="0.25">
      <c r="I106">
        <f>LARGE(D83:L84,1)/1000</f>
        <v>32.330880000000001</v>
      </c>
    </row>
    <row r="129" spans="1:9" hidden="1" x14ac:dyDescent="0.25">
      <c r="A129" s="4" t="s">
        <v>53</v>
      </c>
      <c r="B129" s="4"/>
      <c r="C129" s="4"/>
      <c r="D129" s="4"/>
      <c r="E129" s="4"/>
      <c r="F129" s="4"/>
      <c r="G129" s="4"/>
      <c r="H129" s="4"/>
      <c r="I129" s="4">
        <v>24</v>
      </c>
    </row>
    <row r="130" spans="1:9" hidden="1" x14ac:dyDescent="0.25">
      <c r="A130" s="4" t="s">
        <v>54</v>
      </c>
      <c r="B130" s="4"/>
      <c r="C130" s="4"/>
      <c r="D130" s="4"/>
      <c r="E130" s="4"/>
      <c r="F130" s="4"/>
      <c r="G130" s="4"/>
      <c r="H130" s="4"/>
      <c r="I130" s="4">
        <v>12</v>
      </c>
    </row>
    <row r="131" spans="1:9" hidden="1" x14ac:dyDescent="0.25">
      <c r="A131" s="4" t="s">
        <v>55</v>
      </c>
      <c r="B131" s="4"/>
      <c r="C131" s="4"/>
      <c r="D131" s="4"/>
      <c r="E131" s="4"/>
      <c r="F131" s="4"/>
      <c r="G131" s="4"/>
      <c r="H131" s="4"/>
      <c r="I131" s="4">
        <v>6</v>
      </c>
    </row>
    <row r="132" spans="1:9" hidden="1" x14ac:dyDescent="0.25">
      <c r="A132" s="4" t="s">
        <v>56</v>
      </c>
      <c r="B132" s="4"/>
      <c r="C132" s="4"/>
      <c r="D132" s="4"/>
      <c r="E132" s="4"/>
      <c r="F132" s="4"/>
      <c r="G132" s="4"/>
      <c r="H132" s="4"/>
      <c r="I132" s="4">
        <v>2</v>
      </c>
    </row>
    <row r="133" spans="1:9" hidden="1" x14ac:dyDescent="0.25">
      <c r="A133" s="4" t="s">
        <v>57</v>
      </c>
      <c r="B133" s="4"/>
      <c r="C133" s="4"/>
      <c r="D133" s="4"/>
      <c r="E133" s="4"/>
      <c r="F133" s="4"/>
      <c r="G133" s="4"/>
      <c r="H133" s="4"/>
      <c r="I133" s="4">
        <v>10</v>
      </c>
    </row>
    <row r="134" spans="1:9" hidden="1" x14ac:dyDescent="0.25">
      <c r="A134" s="4" t="s">
        <v>58</v>
      </c>
      <c r="B134" s="4"/>
      <c r="C134" s="4"/>
      <c r="D134" s="4"/>
      <c r="E134" s="4"/>
      <c r="F134" s="4"/>
      <c r="G134" s="4"/>
      <c r="H134" s="4"/>
      <c r="I134" s="4">
        <v>10</v>
      </c>
    </row>
    <row r="135" spans="1:9" hidden="1" x14ac:dyDescent="0.25">
      <c r="A135" s="4" t="s">
        <v>62</v>
      </c>
      <c r="I135" s="4">
        <v>1.5</v>
      </c>
    </row>
    <row r="136" spans="1:9" hidden="1" x14ac:dyDescent="0.25">
      <c r="A136" t="s">
        <v>63</v>
      </c>
      <c r="I136" s="15">
        <v>0.25</v>
      </c>
    </row>
    <row r="137" spans="1:9" hidden="1" x14ac:dyDescent="0.25">
      <c r="A137" t="s">
        <v>59</v>
      </c>
      <c r="I137" s="16">
        <v>150</v>
      </c>
    </row>
    <row r="138" spans="1:9" hidden="1" x14ac:dyDescent="0.25">
      <c r="A138" t="s">
        <v>60</v>
      </c>
      <c r="I138" s="16">
        <v>200</v>
      </c>
    </row>
    <row r="139" spans="1:9" hidden="1" x14ac:dyDescent="0.25">
      <c r="A139" t="s">
        <v>61</v>
      </c>
      <c r="I139" s="16">
        <v>100</v>
      </c>
    </row>
    <row r="140" spans="1:9" hidden="1" x14ac:dyDescent="0.25">
      <c r="A140" t="s">
        <v>64</v>
      </c>
      <c r="I140" s="16">
        <v>45</v>
      </c>
    </row>
    <row r="141" spans="1:9" hidden="1" x14ac:dyDescent="0.25">
      <c r="A141" t="s">
        <v>65</v>
      </c>
    </row>
    <row r="142" spans="1:9" hidden="1" x14ac:dyDescent="0.25">
      <c r="A142" s="17" t="s">
        <v>66</v>
      </c>
      <c r="I142" s="16">
        <v>135</v>
      </c>
    </row>
    <row r="143" spans="1:9" hidden="1" x14ac:dyDescent="0.25">
      <c r="A143" s="17" t="s">
        <v>67</v>
      </c>
      <c r="I143" s="16">
        <v>45</v>
      </c>
    </row>
    <row r="144" spans="1:9" hidden="1" x14ac:dyDescent="0.25">
      <c r="A144" s="17" t="s">
        <v>68</v>
      </c>
      <c r="I144" s="16">
        <v>135</v>
      </c>
    </row>
  </sheetData>
  <mergeCells count="103">
    <mergeCell ref="A88:AI88"/>
    <mergeCell ref="G94:X95"/>
    <mergeCell ref="Z94:AD95"/>
    <mergeCell ref="F105:M105"/>
    <mergeCell ref="D83:L83"/>
    <mergeCell ref="D84:L84"/>
    <mergeCell ref="D91:H91"/>
    <mergeCell ref="B90:AH90"/>
    <mergeCell ref="B91:C91"/>
    <mergeCell ref="A2:AI3"/>
    <mergeCell ref="N61:AI61"/>
    <mergeCell ref="A66:AI66"/>
    <mergeCell ref="B73:P74"/>
    <mergeCell ref="K35:N35"/>
    <mergeCell ref="C35:J35"/>
    <mergeCell ref="C34:J34"/>
    <mergeCell ref="K34:N34"/>
    <mergeCell ref="A5:AI6"/>
    <mergeCell ref="C31:J31"/>
    <mergeCell ref="C32:J32"/>
    <mergeCell ref="C33:J33"/>
    <mergeCell ref="K31:N31"/>
    <mergeCell ref="K32:N32"/>
    <mergeCell ref="K48:P48"/>
    <mergeCell ref="K49:P49"/>
    <mergeCell ref="A44:J44"/>
    <mergeCell ref="A45:J45"/>
    <mergeCell ref="A46:J46"/>
    <mergeCell ref="A47:J47"/>
    <mergeCell ref="A48:J48"/>
    <mergeCell ref="K33:N33"/>
    <mergeCell ref="C8:K8"/>
    <mergeCell ref="A39:AI40"/>
    <mergeCell ref="A41:AI41"/>
    <mergeCell ref="A42:J43"/>
    <mergeCell ref="K42:P43"/>
    <mergeCell ref="Q42:T43"/>
    <mergeCell ref="U42:X43"/>
    <mergeCell ref="Y42:AI43"/>
    <mergeCell ref="Y49:AI49"/>
    <mergeCell ref="C30:N30"/>
    <mergeCell ref="Y44:AI44"/>
    <mergeCell ref="Y45:AI45"/>
    <mergeCell ref="Y46:AI46"/>
    <mergeCell ref="Y47:AI47"/>
    <mergeCell ref="Y48:AI48"/>
    <mergeCell ref="Q49:T49"/>
    <mergeCell ref="U44:X44"/>
    <mergeCell ref="U45:X45"/>
    <mergeCell ref="U46:X46"/>
    <mergeCell ref="U47:X47"/>
    <mergeCell ref="U48:X48"/>
    <mergeCell ref="U49:X49"/>
    <mergeCell ref="Q44:T44"/>
    <mergeCell ref="Q45:T45"/>
    <mergeCell ref="Q46:T46"/>
    <mergeCell ref="Q47:T47"/>
    <mergeCell ref="Q48:T48"/>
    <mergeCell ref="A49:J49"/>
    <mergeCell ref="K44:P44"/>
    <mergeCell ref="K45:P45"/>
    <mergeCell ref="K46:P46"/>
    <mergeCell ref="K47:P47"/>
    <mergeCell ref="A50:J50"/>
    <mergeCell ref="U52:X52"/>
    <mergeCell ref="U53:X53"/>
    <mergeCell ref="U54:X54"/>
    <mergeCell ref="U55:X55"/>
    <mergeCell ref="Q50:T50"/>
    <mergeCell ref="Q51:T51"/>
    <mergeCell ref="A51:J51"/>
    <mergeCell ref="A52:J52"/>
    <mergeCell ref="A53:J53"/>
    <mergeCell ref="A54:J54"/>
    <mergeCell ref="K50:P50"/>
    <mergeCell ref="K51:P51"/>
    <mergeCell ref="K52:P52"/>
    <mergeCell ref="K53:P53"/>
    <mergeCell ref="K54:P54"/>
    <mergeCell ref="C28:V28"/>
    <mergeCell ref="C16:V16"/>
    <mergeCell ref="S63:T63"/>
    <mergeCell ref="B68:AG68"/>
    <mergeCell ref="Y55:AI55"/>
    <mergeCell ref="G59:H60"/>
    <mergeCell ref="B59:F60"/>
    <mergeCell ref="I59:M60"/>
    <mergeCell ref="N59:AI60"/>
    <mergeCell ref="A56:X57"/>
    <mergeCell ref="Y56:AI57"/>
    <mergeCell ref="A55:J55"/>
    <mergeCell ref="K55:P55"/>
    <mergeCell ref="Y50:AI50"/>
    <mergeCell ref="Y51:AI51"/>
    <mergeCell ref="Y52:AI52"/>
    <mergeCell ref="Y53:AI53"/>
    <mergeCell ref="Y54:AI54"/>
    <mergeCell ref="Q52:T52"/>
    <mergeCell ref="Q53:T53"/>
    <mergeCell ref="Q54:T54"/>
    <mergeCell ref="Q55:T55"/>
    <mergeCell ref="U50:X50"/>
    <mergeCell ref="U51:X51"/>
  </mergeCells>
  <conditionalFormatting sqref="N59:AI60">
    <cfRule type="expression" dxfId="1" priority="1">
      <formula>$B$59&gt;$I$59</formula>
    </cfRule>
    <cfRule type="expression" dxfId="0" priority="2">
      <formula>$B$59&lt;$I$59</formula>
    </cfRule>
  </conditionalFormatting>
  <dataValidations count="1">
    <dataValidation type="list" allowBlank="1" showInputMessage="1" showErrorMessage="1" sqref="A44:J55" xr:uid="{00000000-0002-0000-0000-000000000000}">
      <formula1>$A$129:$A$144</formula1>
    </dataValidation>
  </dataValidations>
  <pageMargins left="0.25" right="0.25" top="0.75" bottom="0.75" header="0.3" footer="0.3"/>
  <pageSetup paperSize="9" scale="82" orientation="portrait" r:id="rId1"/>
  <ignoredErrors>
    <ignoredError sqref="S35 U76:U77"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136"/>
  <sheetViews>
    <sheetView zoomScaleSheetLayoutView="100" workbookViewId="0">
      <selection activeCell="A138" sqref="A138"/>
    </sheetView>
  </sheetViews>
  <sheetFormatPr defaultRowHeight="15" x14ac:dyDescent="0.25"/>
  <cols>
    <col min="1" max="1" width="79.7109375" bestFit="1" customWidth="1"/>
  </cols>
  <sheetData>
    <row r="2" spans="1:1" ht="15.75" x14ac:dyDescent="0.25">
      <c r="A2" s="37" t="s">
        <v>96</v>
      </c>
    </row>
    <row r="3" spans="1:1" ht="47.25" x14ac:dyDescent="0.25">
      <c r="A3" s="38" t="s">
        <v>156</v>
      </c>
    </row>
    <row r="4" spans="1:1" ht="31.5" x14ac:dyDescent="0.25">
      <c r="A4" s="40" t="s">
        <v>157</v>
      </c>
    </row>
    <row r="5" spans="1:1" ht="15.75" x14ac:dyDescent="0.25">
      <c r="A5" s="38" t="s">
        <v>97</v>
      </c>
    </row>
    <row r="6" spans="1:1" x14ac:dyDescent="0.25">
      <c r="A6" s="39" t="s">
        <v>98</v>
      </c>
    </row>
    <row r="7" spans="1:1" x14ac:dyDescent="0.25">
      <c r="A7" s="39" t="s">
        <v>99</v>
      </c>
    </row>
    <row r="8" spans="1:1" x14ac:dyDescent="0.25">
      <c r="A8" s="39" t="s">
        <v>100</v>
      </c>
    </row>
    <row r="9" spans="1:1" x14ac:dyDescent="0.25">
      <c r="A9" s="39" t="s">
        <v>101</v>
      </c>
    </row>
    <row r="10" spans="1:1" ht="31.5" x14ac:dyDescent="0.25">
      <c r="A10" s="38" t="s">
        <v>102</v>
      </c>
    </row>
    <row r="11" spans="1:1" ht="47.25" x14ac:dyDescent="0.25">
      <c r="A11" s="38" t="s">
        <v>103</v>
      </c>
    </row>
    <row r="12" spans="1:1" ht="15.75" x14ac:dyDescent="0.25">
      <c r="A12" s="37" t="s">
        <v>104</v>
      </c>
    </row>
    <row r="13" spans="1:1" ht="63" x14ac:dyDescent="0.25">
      <c r="A13" s="38" t="s">
        <v>105</v>
      </c>
    </row>
    <row r="14" spans="1:1" ht="47.25" x14ac:dyDescent="0.25">
      <c r="A14" s="38" t="s">
        <v>106</v>
      </c>
    </row>
    <row r="15" spans="1:1" ht="31.5" x14ac:dyDescent="0.25">
      <c r="A15" s="38" t="s">
        <v>107</v>
      </c>
    </row>
    <row r="16" spans="1:1" ht="15.75" x14ac:dyDescent="0.25">
      <c r="A16" s="38" t="s">
        <v>108</v>
      </c>
    </row>
    <row r="17" spans="1:1" ht="47.25" x14ac:dyDescent="0.25">
      <c r="A17" s="38" t="s">
        <v>109</v>
      </c>
    </row>
    <row r="18" spans="1:1" ht="31.5" x14ac:dyDescent="0.25">
      <c r="A18" s="40" t="s">
        <v>116</v>
      </c>
    </row>
    <row r="19" spans="1:1" ht="15.75" x14ac:dyDescent="0.25">
      <c r="A19" s="37" t="s">
        <v>110</v>
      </c>
    </row>
    <row r="20" spans="1:1" ht="63" x14ac:dyDescent="0.25">
      <c r="A20" s="38" t="s">
        <v>111</v>
      </c>
    </row>
    <row r="21" spans="1:1" ht="31.5" x14ac:dyDescent="0.25">
      <c r="A21" s="38" t="s">
        <v>112</v>
      </c>
    </row>
    <row r="22" spans="1:1" ht="31.5" x14ac:dyDescent="0.25">
      <c r="A22" s="38" t="s">
        <v>113</v>
      </c>
    </row>
    <row r="23" spans="1:1" ht="31.5" x14ac:dyDescent="0.25">
      <c r="A23" s="38" t="s">
        <v>114</v>
      </c>
    </row>
    <row r="24" spans="1:1" ht="47.25" x14ac:dyDescent="0.25">
      <c r="A24" s="38" t="s">
        <v>115</v>
      </c>
    </row>
    <row r="25" spans="1:1" ht="78.75" x14ac:dyDescent="0.25">
      <c r="A25" s="48" t="s">
        <v>158</v>
      </c>
    </row>
    <row r="26" spans="1:1" ht="94.5" x14ac:dyDescent="0.25">
      <c r="A26" s="44" t="s">
        <v>139</v>
      </c>
    </row>
    <row r="27" spans="1:1" ht="31.5" x14ac:dyDescent="0.25">
      <c r="A27" s="44" t="s">
        <v>140</v>
      </c>
    </row>
    <row r="28" spans="1:1" ht="15.75" x14ac:dyDescent="0.25">
      <c r="A28" s="41" t="s">
        <v>117</v>
      </c>
    </row>
    <row r="29" spans="1:1" ht="15.75" x14ac:dyDescent="0.25">
      <c r="A29" s="41" t="s">
        <v>122</v>
      </c>
    </row>
    <row r="30" spans="1:1" ht="15.75" x14ac:dyDescent="0.25">
      <c r="A30" s="43" t="s">
        <v>118</v>
      </c>
    </row>
    <row r="31" spans="1:1" ht="47.25" x14ac:dyDescent="0.25">
      <c r="A31" s="42" t="s">
        <v>119</v>
      </c>
    </row>
    <row r="32" spans="1:1" ht="15.75" x14ac:dyDescent="0.25">
      <c r="A32" s="43" t="s">
        <v>120</v>
      </c>
    </row>
    <row r="33" spans="1:1" ht="63" x14ac:dyDescent="0.25">
      <c r="A33" s="40" t="s">
        <v>121</v>
      </c>
    </row>
    <row r="34" spans="1:1" ht="15.75" x14ac:dyDescent="0.25">
      <c r="A34" s="41" t="s">
        <v>123</v>
      </c>
    </row>
    <row r="35" spans="1:1" ht="94.5" x14ac:dyDescent="0.25">
      <c r="A35" s="40" t="s">
        <v>159</v>
      </c>
    </row>
    <row r="36" spans="1:1" ht="15.75" x14ac:dyDescent="0.25">
      <c r="A36" s="41" t="s">
        <v>124</v>
      </c>
    </row>
    <row r="37" spans="1:1" ht="31.5" x14ac:dyDescent="0.25">
      <c r="A37" s="40" t="s">
        <v>160</v>
      </c>
    </row>
    <row r="38" spans="1:1" ht="47.25" x14ac:dyDescent="0.25">
      <c r="A38" s="40" t="s">
        <v>125</v>
      </c>
    </row>
    <row r="39" spans="1:1" ht="15.75" x14ac:dyDescent="0.25">
      <c r="A39" s="41" t="s">
        <v>126</v>
      </c>
    </row>
    <row r="40" spans="1:1" ht="63" x14ac:dyDescent="0.25">
      <c r="A40" s="40" t="s">
        <v>135</v>
      </c>
    </row>
    <row r="41" spans="1:1" ht="15.75" x14ac:dyDescent="0.25">
      <c r="A41" s="43" t="s">
        <v>127</v>
      </c>
    </row>
    <row r="42" spans="1:1" ht="15.75" x14ac:dyDescent="0.25">
      <c r="A42" s="43" t="s">
        <v>128</v>
      </c>
    </row>
    <row r="43" spans="1:1" ht="15.75" x14ac:dyDescent="0.25">
      <c r="A43" s="43" t="s">
        <v>129</v>
      </c>
    </row>
    <row r="44" spans="1:1" ht="15.75" x14ac:dyDescent="0.25">
      <c r="A44" s="43" t="s">
        <v>130</v>
      </c>
    </row>
    <row r="45" spans="1:1" ht="15.75" x14ac:dyDescent="0.25">
      <c r="A45" s="43" t="s">
        <v>131</v>
      </c>
    </row>
    <row r="46" spans="1:1" ht="15.75" x14ac:dyDescent="0.25">
      <c r="A46" s="43" t="s">
        <v>132</v>
      </c>
    </row>
    <row r="47" spans="1:1" ht="15.75" x14ac:dyDescent="0.25">
      <c r="A47" s="43" t="s">
        <v>133</v>
      </c>
    </row>
    <row r="48" spans="1:1" ht="15.75" x14ac:dyDescent="0.25">
      <c r="A48" s="43" t="s">
        <v>134</v>
      </c>
    </row>
    <row r="49" spans="1:1" ht="94.5" x14ac:dyDescent="0.25">
      <c r="A49" s="40" t="s">
        <v>136</v>
      </c>
    </row>
    <row r="50" spans="1:1" ht="15.75" x14ac:dyDescent="0.25">
      <c r="A50" s="41" t="s">
        <v>145</v>
      </c>
    </row>
    <row r="51" spans="1:1" ht="15.75" x14ac:dyDescent="0.25">
      <c r="A51" s="44" t="s">
        <v>143</v>
      </c>
    </row>
    <row r="52" spans="1:1" ht="31.5" x14ac:dyDescent="0.25">
      <c r="A52" s="44" t="s">
        <v>144</v>
      </c>
    </row>
    <row r="53" spans="1:1" ht="47.25" x14ac:dyDescent="0.25">
      <c r="A53" s="45" t="s">
        <v>146</v>
      </c>
    </row>
    <row r="54" spans="1:1" ht="112.5" x14ac:dyDescent="0.25">
      <c r="A54" s="49" t="s">
        <v>147</v>
      </c>
    </row>
    <row r="55" spans="1:1" ht="15.75" x14ac:dyDescent="0.25">
      <c r="A55" s="41" t="s">
        <v>137</v>
      </c>
    </row>
    <row r="56" spans="1:1" ht="31.5" x14ac:dyDescent="0.25">
      <c r="A56" s="40" t="s">
        <v>138</v>
      </c>
    </row>
    <row r="57" spans="1:1" ht="15.75" x14ac:dyDescent="0.25">
      <c r="A57" s="41" t="s">
        <v>141</v>
      </c>
    </row>
    <row r="58" spans="1:1" ht="15.75" x14ac:dyDescent="0.25">
      <c r="A58" s="43" t="s">
        <v>142</v>
      </c>
    </row>
    <row r="59" spans="1:1" ht="15.75" x14ac:dyDescent="0.25">
      <c r="A59" s="41" t="s">
        <v>148</v>
      </c>
    </row>
    <row r="60" spans="1:1" ht="47.25" x14ac:dyDescent="0.25">
      <c r="A60" s="40" t="s">
        <v>150</v>
      </c>
    </row>
    <row r="61" spans="1:1" ht="94.5" x14ac:dyDescent="0.25">
      <c r="A61" s="40" t="s">
        <v>149</v>
      </c>
    </row>
    <row r="62" spans="1:1" ht="47.25" x14ac:dyDescent="0.25">
      <c r="A62" s="40" t="s">
        <v>151</v>
      </c>
    </row>
    <row r="63" spans="1:1" ht="15.75" x14ac:dyDescent="0.25">
      <c r="A63" s="46"/>
    </row>
    <row r="64" spans="1:1" ht="15.75" x14ac:dyDescent="0.25">
      <c r="A64" s="46"/>
    </row>
    <row r="65" spans="1:1" ht="15.75" x14ac:dyDescent="0.25">
      <c r="A65" s="46"/>
    </row>
    <row r="66" spans="1:1" ht="15.75" x14ac:dyDescent="0.25">
      <c r="A66" s="46"/>
    </row>
    <row r="67" spans="1:1" ht="15.75" x14ac:dyDescent="0.25">
      <c r="A67" s="46"/>
    </row>
    <row r="68" spans="1:1" ht="15.75" x14ac:dyDescent="0.25">
      <c r="A68" s="46"/>
    </row>
    <row r="69" spans="1:1" ht="15.75" x14ac:dyDescent="0.25">
      <c r="A69" s="46"/>
    </row>
    <row r="70" spans="1:1" ht="15.75" x14ac:dyDescent="0.25">
      <c r="A70" s="46"/>
    </row>
    <row r="71" spans="1:1" ht="15.75" x14ac:dyDescent="0.25">
      <c r="A71" s="46"/>
    </row>
    <row r="72" spans="1:1" x14ac:dyDescent="0.25">
      <c r="A72" s="47" t="s">
        <v>152</v>
      </c>
    </row>
    <row r="134" spans="1:1" ht="47.25" x14ac:dyDescent="0.25">
      <c r="A134" s="36" t="s">
        <v>153</v>
      </c>
    </row>
    <row r="135" spans="1:1" ht="15.75" x14ac:dyDescent="0.25">
      <c r="A135" s="36" t="s">
        <v>154</v>
      </c>
    </row>
    <row r="136" spans="1:1" ht="15.75" x14ac:dyDescent="0.25">
      <c r="A136" s="36" t="s">
        <v>155</v>
      </c>
    </row>
  </sheetData>
  <pageMargins left="1.1023622047244095" right="0.23622047244094491" top="0.47244094488188981" bottom="0.35433070866141736" header="0.23622047244094491" footer="0.23622047244094491"/>
  <pageSetup paperSize="9" orientation="portrait" r:id="rId1"/>
  <rowBreaks count="3" manualBreakCount="3">
    <brk id="48" man="1"/>
    <brk id="71" man="1"/>
    <brk id="108" man="1"/>
  </rowBreaks>
  <colBreaks count="1" manualBreakCount="1">
    <brk id="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E22"/>
  <sheetViews>
    <sheetView workbookViewId="0">
      <selection activeCell="A22" sqref="A22"/>
    </sheetView>
  </sheetViews>
  <sheetFormatPr defaultRowHeight="15" x14ac:dyDescent="0.25"/>
  <cols>
    <col min="2" max="2" width="21.5703125" customWidth="1"/>
    <col min="3" max="3" width="26.140625" customWidth="1"/>
    <col min="4" max="4" width="13.7109375" bestFit="1" customWidth="1"/>
    <col min="5" max="5" width="13.5703125" customWidth="1"/>
  </cols>
  <sheetData>
    <row r="2" spans="2:5" x14ac:dyDescent="0.25">
      <c r="B2" s="1" t="s">
        <v>46</v>
      </c>
    </row>
    <row r="3" spans="2:5" ht="15.75" thickBot="1" x14ac:dyDescent="0.3"/>
    <row r="4" spans="2:5" x14ac:dyDescent="0.25">
      <c r="B4" s="141" t="s">
        <v>23</v>
      </c>
      <c r="C4" s="142"/>
      <c r="D4" s="142"/>
      <c r="E4" s="143"/>
    </row>
    <row r="5" spans="2:5" ht="15.75" thickBot="1" x14ac:dyDescent="0.3">
      <c r="B5" s="144"/>
      <c r="C5" s="145"/>
      <c r="D5" s="145"/>
      <c r="E5" s="146"/>
    </row>
    <row r="6" spans="2:5" x14ac:dyDescent="0.25">
      <c r="B6" s="147" t="s">
        <v>24</v>
      </c>
      <c r="C6" s="148"/>
      <c r="D6" s="151" t="s">
        <v>25</v>
      </c>
      <c r="E6" s="153" t="s">
        <v>26</v>
      </c>
    </row>
    <row r="7" spans="2:5" ht="15.75" thickBot="1" x14ac:dyDescent="0.3">
      <c r="B7" s="149"/>
      <c r="C7" s="150"/>
      <c r="D7" s="152"/>
      <c r="E7" s="154"/>
    </row>
    <row r="8" spans="2:5" ht="27" thickTop="1" thickBot="1" x14ac:dyDescent="0.3">
      <c r="B8" s="155" t="s">
        <v>27</v>
      </c>
      <c r="C8" s="156"/>
      <c r="D8" s="6" t="s">
        <v>28</v>
      </c>
      <c r="E8" s="7" t="s">
        <v>29</v>
      </c>
    </row>
    <row r="9" spans="2:5" ht="26.25" thickBot="1" x14ac:dyDescent="0.3">
      <c r="B9" s="129" t="s">
        <v>47</v>
      </c>
      <c r="C9" s="130"/>
      <c r="D9" s="6" t="s">
        <v>30</v>
      </c>
      <c r="E9" s="7" t="s">
        <v>29</v>
      </c>
    </row>
    <row r="10" spans="2:5" ht="15.75" thickBot="1" x14ac:dyDescent="0.3">
      <c r="B10" s="129" t="s">
        <v>31</v>
      </c>
      <c r="C10" s="130"/>
      <c r="D10" s="6" t="s">
        <v>32</v>
      </c>
      <c r="E10" s="7" t="s">
        <v>29</v>
      </c>
    </row>
    <row r="11" spans="2:5" ht="15.75" thickBot="1" x14ac:dyDescent="0.3">
      <c r="B11" s="129" t="s">
        <v>33</v>
      </c>
      <c r="C11" s="130"/>
      <c r="D11" s="6" t="s">
        <v>29</v>
      </c>
      <c r="E11" s="7" t="s">
        <v>34</v>
      </c>
    </row>
    <row r="12" spans="2:5" x14ac:dyDescent="0.25">
      <c r="B12" s="131" t="s">
        <v>35</v>
      </c>
      <c r="C12" s="132"/>
      <c r="D12" s="135"/>
      <c r="E12" s="137"/>
    </row>
    <row r="13" spans="2:5" ht="15.75" thickBot="1" x14ac:dyDescent="0.3">
      <c r="B13" s="133"/>
      <c r="C13" s="134"/>
      <c r="D13" s="136"/>
      <c r="E13" s="138"/>
    </row>
    <row r="14" spans="2:5" ht="15.75" thickBot="1" x14ac:dyDescent="0.3">
      <c r="B14" s="8" t="s">
        <v>36</v>
      </c>
      <c r="C14" s="9" t="s">
        <v>37</v>
      </c>
      <c r="D14" s="6" t="s">
        <v>29</v>
      </c>
      <c r="E14" s="7" t="s">
        <v>38</v>
      </c>
    </row>
    <row r="15" spans="2:5" x14ac:dyDescent="0.25">
      <c r="B15" s="139" t="s">
        <v>39</v>
      </c>
      <c r="C15" s="135"/>
      <c r="D15" s="135"/>
      <c r="E15" s="137"/>
    </row>
    <row r="16" spans="2:5" ht="15.75" thickBot="1" x14ac:dyDescent="0.3">
      <c r="B16" s="140"/>
      <c r="C16" s="136"/>
      <c r="D16" s="136"/>
      <c r="E16" s="138"/>
    </row>
    <row r="17" spans="2:5" ht="26.25" thickBot="1" x14ac:dyDescent="0.3">
      <c r="B17" s="10" t="s">
        <v>40</v>
      </c>
      <c r="C17" s="9" t="s">
        <v>37</v>
      </c>
      <c r="D17" s="6" t="s">
        <v>29</v>
      </c>
      <c r="E17" s="7" t="s">
        <v>41</v>
      </c>
    </row>
    <row r="18" spans="2:5" ht="26.25" thickBot="1" x14ac:dyDescent="0.3">
      <c r="B18" s="11" t="s">
        <v>42</v>
      </c>
      <c r="C18" s="12" t="s">
        <v>37</v>
      </c>
      <c r="D18" s="13" t="s">
        <v>29</v>
      </c>
      <c r="E18" s="14" t="s">
        <v>43</v>
      </c>
    </row>
    <row r="19" spans="2:5" ht="15.75" thickTop="1" x14ac:dyDescent="0.25">
      <c r="B19" s="120" t="s">
        <v>44</v>
      </c>
      <c r="C19" s="121"/>
      <c r="D19" s="121"/>
      <c r="E19" s="122"/>
    </row>
    <row r="20" spans="2:5" ht="31.5" customHeight="1" thickBot="1" x14ac:dyDescent="0.3">
      <c r="B20" s="123"/>
      <c r="C20" s="124"/>
      <c r="D20" s="124"/>
      <c r="E20" s="125"/>
    </row>
    <row r="21" spans="2:5" ht="15.75" thickBot="1" x14ac:dyDescent="0.3">
      <c r="B21" s="126" t="s">
        <v>45</v>
      </c>
      <c r="C21" s="127"/>
      <c r="D21" s="127"/>
      <c r="E21" s="128"/>
    </row>
    <row r="22" spans="2:5" ht="15.75" thickTop="1" x14ac:dyDescent="0.25"/>
  </sheetData>
  <mergeCells count="17">
    <mergeCell ref="B9:C9"/>
    <mergeCell ref="B4:E5"/>
    <mergeCell ref="B6:C7"/>
    <mergeCell ref="D6:D7"/>
    <mergeCell ref="E6:E7"/>
    <mergeCell ref="B8:C8"/>
    <mergeCell ref="B19:E20"/>
    <mergeCell ref="B21:E21"/>
    <mergeCell ref="B10:C10"/>
    <mergeCell ref="B11:C11"/>
    <mergeCell ref="B12:C13"/>
    <mergeCell ref="D12:D13"/>
    <mergeCell ref="E12:E13"/>
    <mergeCell ref="B15:B16"/>
    <mergeCell ref="C15:C16"/>
    <mergeCell ref="D15:D16"/>
    <mergeCell ref="E15:E1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2</vt:i4>
      </vt:variant>
    </vt:vector>
  </HeadingPairs>
  <TitlesOfParts>
    <vt:vector size="5" baseType="lpstr">
      <vt:lpstr>HESAPLAMA</vt:lpstr>
      <vt:lpstr>ÇİZİMLERE EKLENECEK</vt:lpstr>
      <vt:lpstr>Sayfa2</vt:lpstr>
      <vt:lpstr>'ÇİZİMLERE EKLENECEK'!Yazdırma_Alanı</vt:lpstr>
      <vt:lpstr>HESAPLAMA!Yazdırma_Alanı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MMO</cp:lastModifiedBy>
  <cp:lastPrinted>2021-02-19T09:06:09Z</cp:lastPrinted>
  <dcterms:created xsi:type="dcterms:W3CDTF">2021-02-18T09:06:07Z</dcterms:created>
  <dcterms:modified xsi:type="dcterms:W3CDTF">2021-02-26T09:03:28Z</dcterms:modified>
</cp:coreProperties>
</file>